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rgocd" reservationPassword="925D"/>
  <workbookPr/>
  <workbookProtection workbookAlgorithmName="SHA-512" workbookHashValue="y3dWLLtEWToxcBOcrJmCebp2XEQdSK1AB6vTtaWFe0OVjsJil7XozhAuA6Pu2J5bzXUBEPpxb85LdwOnNArLuw==" workbookSpinCount="100000" workbookSaltValue="eQCWzD3RarHAIDqrSGBS/g==" lockStructure="1"/>
  <bookViews>
    <workbookView xWindow="0" yWindow="0" windowWidth="15360" windowHeight="7635" activeTab="0"/>
  </bookViews>
  <sheets>
    <sheet name="法適用_水道事業" sheetId="4" r:id="rId1"/>
    <sheet name="データ" sheetId="5"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<sst xmlns="http://schemas.openxmlformats.org/spreadsheetml/2006/main" count="235" uniqueCount="120">
  <si>
    <t>経営比較分析表（平成29年度決算）</t>
  </si>
  <si>
    <t>業務名</t>
    <rPh sb="2" eb="3">
      <t>メイ</t>
    </rPh>
    <phoneticPr fontId="4"/>
  </si>
  <si>
    <t>業種名</t>
    <rPh sb="2" eb="3">
      <t>メイ</t>
    </rPh>
    <phoneticPr fontId="4"/>
  </si>
  <si>
    <t>事業名</t>
  </si>
  <si>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</si>
  <si>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</si>
  <si>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</si>
  <si>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rPr>
      <t>2</t>
    </r>
    <r>
      <rPr>
        <b/>
        <sz val="11"/>
        <color theme="1"/>
        <rFont val="ＭＳ ゴシック"/>
        <family val="3"/>
      </rPr>
      <t>)</t>
    </r>
  </si>
  <si>
    <r>
      <t>人口密度(人/km</t>
    </r>
    <r>
      <rPr>
        <b/>
        <vertAlign val="superscript"/>
        <sz val="11"/>
        <color theme="1"/>
        <rFont val="ＭＳ ゴシック"/>
        <family val="3"/>
      </rPr>
      <t>2</t>
    </r>
    <r>
      <rPr>
        <b/>
        <sz val="11"/>
        <color theme="1"/>
        <rFont val="ＭＳ ゴシック"/>
        <family val="3"/>
      </rPr>
      <t>)</t>
    </r>
  </si>
  <si>
    <t>グラフ凡例</t>
    <rPh sb="3" eb="5">
      <t>ハンレイ</t>
    </rPh>
    <phoneticPr fontId="4"/>
  </si>
  <si>
    <t>■</t>
  </si>
  <si>
    <t>当該団体値（当該値）</t>
    <rPh sb="2" eb="4">
      <t>ダンタイ</t>
    </rPh>
    <phoneticPr fontId="4"/>
  </si>
  <si>
    <t>資金不足比率(％)</t>
  </si>
  <si>
    <t>自己資本構成比率(％)</t>
  </si>
  <si>
    <t>普及率(％)</t>
  </si>
  <si>
    <r>
      <t>1か月20ｍ</t>
    </r>
    <r>
      <rPr>
        <b/>
        <vertAlign val="superscript"/>
        <sz val="12"/>
        <color theme="1"/>
        <rFont val="ＭＳ ゴシック"/>
        <family val="3"/>
      </rPr>
      <t>3</t>
    </r>
    <r>
      <rPr>
        <b/>
        <sz val="11"/>
        <color theme="1"/>
        <rFont val="ＭＳ ゴシック"/>
        <family val="3"/>
      </rPr>
      <t>当たり家庭料金(円)</t>
    </r>
  </si>
  <si>
    <t>現在給水人口(人)</t>
  </si>
  <si>
    <r>
      <t>給水区域面積(km</t>
    </r>
    <r>
      <rPr>
        <b/>
        <vertAlign val="superscript"/>
        <sz val="11"/>
        <color theme="1"/>
        <rFont val="ＭＳ ゴシック"/>
        <family val="3"/>
      </rPr>
      <t>2</t>
    </r>
    <r>
      <rPr>
        <b/>
        <sz val="11"/>
        <color theme="1"/>
        <rFont val="ＭＳ ゴシック"/>
        <family val="3"/>
      </rPr>
      <t>)</t>
    </r>
    <rPh sb="0" eb="2">
      <t>キュウスイ</t>
    </rPh>
    <rPh sb="2" eb="4">
      <t>クイキ</t>
    </rPh>
    <phoneticPr fontId="4"/>
  </si>
  <si>
    <r>
      <t>給水人口密度(人/km</t>
    </r>
    <r>
      <rPr>
        <b/>
        <vertAlign val="superscript"/>
        <sz val="11"/>
        <color theme="1"/>
        <rFont val="ＭＳ ゴシック"/>
        <family val="3"/>
      </rPr>
      <t>2</t>
    </r>
    <r>
      <rPr>
        <b/>
        <sz val="11"/>
        <color theme="1"/>
        <rFont val="ＭＳ ゴシック"/>
        <family val="3"/>
      </rPr>
      <t>)</t>
    </r>
    <rPh sb="0" eb="2">
      <t>キュウスイ</t>
    </rPh>
    <phoneticPr fontId="4"/>
  </si>
  <si>
    <t>－</t>
  </si>
  <si>
    <t>類似団体平均値（平均値）</t>
  </si>
  <si>
    <t>【】</t>
  </si>
  <si>
    <t>平成29年度全国平均</t>
  </si>
  <si>
    <t>分析欄</t>
    <rPh sb="0" eb="2">
      <t>ブンセキ</t>
    </rPh>
    <rPh sb="2" eb="3">
      <t>ラン</t>
    </rPh>
    <phoneticPr fontId="4"/>
  </si>
  <si>
    <t>1. 経営の健全性・効率性</t>
  </si>
  <si>
    <t>1. 経営の健全性・効率性について</t>
  </si>
  <si>
    <t>「経常損益」</t>
  </si>
  <si>
    <t>「累積欠損」</t>
    <rPh sb="1" eb="3">
      <t>ルイセキ</t>
    </rPh>
    <rPh sb="3" eb="5">
      <t>ケッソン</t>
    </rPh>
    <phoneticPr fontId="4"/>
  </si>
  <si>
    <t>「支払能力」</t>
  </si>
  <si>
    <t>「債務残高」</t>
    <rPh sb="1" eb="3">
      <t>サイム</t>
    </rPh>
    <rPh sb="3" eb="5">
      <t>ザンダカ</t>
    </rPh>
    <phoneticPr fontId="4"/>
  </si>
  <si>
    <t>2. 老朽化の状況について</t>
  </si>
  <si>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</si>
  <si>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</si>
  <si>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</si>
  <si>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</si>
  <si>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</si>
  <si>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</si>
  <si>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</si>
  <si>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</si>
  <si>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</si>
  <si>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</si>
  <si>
    <t>全国平均</t>
    <rPh sb="0" eb="2">
      <t>ゼンコク</t>
    </rPh>
    <rPh sb="2" eb="4">
      <t>ヘイキン</t>
    </rPh>
    <phoneticPr fontId="4"/>
  </si>
  <si>
    <t>1①</t>
  </si>
  <si>
    <t>1②</t>
  </si>
  <si>
    <t>1③</t>
  </si>
  <si>
    <t>1④</t>
  </si>
  <si>
    <t>1⑤</t>
  </si>
  <si>
    <t>1⑥</t>
  </si>
  <si>
    <t>1⑦</t>
  </si>
  <si>
    <t>1⑧</t>
  </si>
  <si>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</si>
  <si>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</si>
  <si>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</si>
  <si>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</si>
  <si>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</si>
  <si>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</si>
  <si>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</si>
  <si>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</si>
  <si>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</si>
  <si>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</si>
  <si>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</si>
  <si>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</si>
  <si>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</si>
  <si>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</si>
  <si>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</si>
  <si>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</si>
  <si>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</si>
  <si>
    <t>②累積欠損金比率(％)</t>
  </si>
  <si>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</si>
  <si>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</si>
  <si>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</si>
  <si>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</si>
  <si>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</si>
  <si>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</si>
  <si>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</si>
  <si>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</si>
  <si>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</si>
  <si>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</si>
  <si>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</si>
  <si>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</si>
  <si>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</si>
  <si>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</si>
  <si>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</si>
  <si>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</si>
  <si>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</si>
  <si>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</si>
  <si>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</si>
  <si>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</si>
  <si>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</si>
  <si>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</si>
  <si>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</si>
  <si>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</si>
  <si>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</si>
  <si>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</si>
  <si>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</si>
  <si>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</si>
  <si>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</si>
  <si>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</si>
  <si>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</si>
  <si>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</si>
  <si>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</si>
  <si>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</si>
  <si>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</si>
  <si>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</si>
  <si>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</si>
  <si>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北空知広域水道企業団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</si>
  <si>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</si>
  <si>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</si>
  <si>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</si>
  <si>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</si>
  <si>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</si>
  <si>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</si>
  <si>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</si>
  <si>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</si>
  <si>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</si>
  <si>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</si>
  <si>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</si>
  <si>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経年化が進み、①有形固定資産減価償却率は、平均を若干上回る値となっていますが、平均的な水準であると思われます。創設から30年あまりを経過し、今後、維持修繕費の増大や大規模な更新が必要となることが予想されます。また、現段階では、法定耐用年数を迎えた管路施設はないため、②管路経年化率、③管路更新率ともに0%となっていますが、昭和58年頃から布設した管路については、今後、順次耐用年数を迎えることとなるため、中長期的な視点に立ち、施設の延命化や管理費用の低減等を図りながら、更新投資計画を立てる必要があります。</t>
    <rPh sb="0" eb="2">
      <t>シセツ</t>
    </rPh>
    <rPh sb="3" eb="6">
      <t>ケイネンカ</t>
    </rPh>
    <rPh sb="7" eb="8">
      <t>スス</t>
    </rPh>
    <rPh sb="11" eb="13">
      <t>ユウケイ</t>
    </rPh>
    <rPh sb="13" eb="15">
      <t>コテイ</t>
    </rPh>
    <rPh sb="15" eb="17">
      <t>シサン</t>
    </rPh>
    <rPh sb="17" eb="19">
      <t>ゲンカ</t>
    </rPh>
    <rPh sb="19" eb="22">
      <t>ショウキャクリツ</t>
    </rPh>
    <rPh sb="24" eb="26">
      <t>ヘイキン</t>
    </rPh>
    <rPh sb="27" eb="29">
      <t>ジャッカン</t>
    </rPh>
    <rPh sb="29" eb="31">
      <t>ウワマワ</t>
    </rPh>
    <rPh sb="32" eb="33">
      <t>アタイ</t>
    </rPh>
    <rPh sb="42" eb="44">
      <t>ヘイキン</t>
    </rPh>
    <rPh sb="44" eb="45">
      <t>テキ</t>
    </rPh>
    <rPh sb="46" eb="48">
      <t>スイジュン</t>
    </rPh>
    <rPh sb="52" eb="53">
      <t>オモ</t>
    </rPh>
    <rPh sb="58" eb="60">
      <t>ソウセツ</t>
    </rPh>
    <rPh sb="64" eb="65">
      <t>ネン</t>
    </rPh>
    <rPh sb="69" eb="71">
      <t>ケイカ</t>
    </rPh>
    <rPh sb="73" eb="75">
      <t>コンゴ</t>
    </rPh>
    <rPh sb="76" eb="78">
      <t>イジ</t>
    </rPh>
    <rPh sb="78" eb="81">
      <t>シュウゼンヒ</t>
    </rPh>
    <rPh sb="82" eb="84">
      <t>ゾウダイ</t>
    </rPh>
    <rPh sb="85" eb="88">
      <t>ダイキボ</t>
    </rPh>
    <rPh sb="89" eb="91">
      <t>コウシン</t>
    </rPh>
    <rPh sb="92" eb="94">
      <t>ヒツヨウ</t>
    </rPh>
    <rPh sb="100" eb="102">
      <t>ヨソウ</t>
    </rPh>
    <rPh sb="110" eb="113">
      <t>ゲンダンカイ</t>
    </rPh>
    <rPh sb="116" eb="118">
      <t>ホウテイ</t>
    </rPh>
    <rPh sb="118" eb="120">
      <t>タイヨウ</t>
    </rPh>
    <rPh sb="120" eb="122">
      <t>ネンスウ</t>
    </rPh>
    <rPh sb="123" eb="124">
      <t>ムカ</t>
    </rPh>
    <rPh sb="126" eb="128">
      <t>カンロ</t>
    </rPh>
    <rPh sb="128" eb="130">
      <t>シセツ</t>
    </rPh>
    <rPh sb="137" eb="139">
      <t>カンロ</t>
    </rPh>
    <rPh sb="139" eb="142">
      <t>ケイネンカ</t>
    </rPh>
    <rPh sb="142" eb="143">
      <t>リツ</t>
    </rPh>
    <rPh sb="145" eb="147">
      <t>カンロ</t>
    </rPh>
    <rPh sb="147" eb="149">
      <t>コウシン</t>
    </rPh>
    <rPh sb="149" eb="150">
      <t>リツ</t>
    </rPh>
    <rPh sb="164" eb="166">
      <t>ショウワ</t>
    </rPh>
    <rPh sb="168" eb="169">
      <t>ネン</t>
    </rPh>
    <rPh sb="169" eb="170">
      <t>コロ</t>
    </rPh>
    <rPh sb="172" eb="174">
      <t>フセツ</t>
    </rPh>
    <rPh sb="176" eb="178">
      <t>カンロ</t>
    </rPh>
    <rPh sb="184" eb="186">
      <t>コンゴ</t>
    </rPh>
    <rPh sb="189" eb="191">
      <t>タイヨウ</t>
    </rPh>
    <rPh sb="191" eb="193">
      <t>ネンスウ</t>
    </rPh>
    <rPh sb="194" eb="195">
      <t>ムカ</t>
    </rPh>
    <rPh sb="205" eb="208">
      <t>チュウチョウキ</t>
    </rPh>
    <rPh sb="208" eb="209">
      <t>テキ</t>
    </rPh>
    <rPh sb="210" eb="212">
      <t>シテン</t>
    </rPh>
    <rPh sb="213" eb="214">
      <t>タ</t>
    </rPh>
    <rPh sb="216" eb="218">
      <t>シセツ</t>
    </rPh>
    <rPh sb="219" eb="222">
      <t>エンメイカ</t>
    </rPh>
    <rPh sb="223" eb="225">
      <t>カンリ</t>
    </rPh>
    <rPh sb="225" eb="227">
      <t>ヒヨウ</t>
    </rPh>
    <rPh sb="228" eb="230">
      <t>テイゲン</t>
    </rPh>
    <rPh sb="230" eb="231">
      <t>トウ</t>
    </rPh>
    <rPh sb="232" eb="233">
      <t>ハカ</t>
    </rPh>
    <rPh sb="238" eb="240">
      <t>コウシン</t>
    </rPh>
    <rPh sb="240" eb="242">
      <t>トウシ</t>
    </rPh>
    <rPh sb="242" eb="244">
      <t>ケイカク</t>
    </rPh>
    <rPh sb="245" eb="246">
      <t>タ</t>
    </rPh>
    <rPh sb="248" eb="250">
      <t>ヒツヨウ</t>
    </rPh>
    <phoneticPr fontId="4"/>
  </si>
  <si>
    <t>当年度の経営状況については、経年化した施設の維持修繕費の増大やアセットマネジメント業務及び平成28年度に続き実施している施設の耐震化計画策定のための耐震診断等により費用は増加しています。一方で管内人口の減少等に伴い供給水量が減少しているものの、引き続き①経常収収支比率は100%を超え、黒字経営となりました。また、累積欠損金の発生はなく、②累積欠損金比率は0％です。③流動比率は、予定していた大規模修繕や更新工事等の一部を先送りしたことによって、保有資金が一時的に増加したため平均を大きく上回っています。④企業債残高対給水収益比率は、企業債残高が逓減しているため減少していますが、供給収益の減少及び費用の増加に伴う⑥給水原価の上昇によって⑤料金回収率は100％を若干下回ったものの、繰出基準以外の繰入はなく、経営に必要な経費を料金で賄うことができていると言えます。管内人口の減少や節水型機器の普及等により、供給水量が減少しているため、⑦施設利用率は平均を下回っていますが、当企業団の管路施設は経路がまとまっており、漏水はほぼない状況であるため、⑧有収率は高い状況を保っています。</t>
    <rPh sb="4" eb="6">
      <t>ケイエイ</t>
    </rPh>
    <rPh sb="6" eb="8">
      <t>ジョウキョウ</t>
    </rPh>
    <rPh sb="14" eb="17">
      <t>ケイネンカ</t>
    </rPh>
    <rPh sb="19" eb="21">
      <t>シセツ</t>
    </rPh>
    <rPh sb="22" eb="24">
      <t>イジ</t>
    </rPh>
    <rPh sb="24" eb="26">
      <t>シュウゼン</t>
    </rPh>
    <rPh sb="26" eb="27">
      <t>ヒ</t>
    </rPh>
    <rPh sb="28" eb="30">
      <t>ゾウダイ</t>
    </rPh>
    <rPh sb="41" eb="43">
      <t>ギョウム</t>
    </rPh>
    <rPh sb="43" eb="44">
      <t>オヨ</t>
    </rPh>
    <rPh sb="45" eb="47">
      <t>ヘイセイ</t>
    </rPh>
    <rPh sb="49" eb="50">
      <t>ネン</t>
    </rPh>
    <rPh sb="50" eb="51">
      <t>ド</t>
    </rPh>
    <rPh sb="52" eb="53">
      <t>ツヅ</t>
    </rPh>
    <rPh sb="54" eb="56">
      <t>ジッシ</t>
    </rPh>
    <rPh sb="60" eb="62">
      <t>シセツ</t>
    </rPh>
    <rPh sb="63" eb="66">
      <t>タイシンカ</t>
    </rPh>
    <rPh sb="66" eb="68">
      <t>ケイカク</t>
    </rPh>
    <rPh sb="68" eb="70">
      <t>サクテイ</t>
    </rPh>
    <rPh sb="74" eb="76">
      <t>タイシン</t>
    </rPh>
    <rPh sb="76" eb="79">
      <t>シンダンナド</t>
    </rPh>
    <rPh sb="82" eb="84">
      <t>ヒヨウ</t>
    </rPh>
    <rPh sb="85" eb="87">
      <t>ゾウカ</t>
    </rPh>
    <rPh sb="93" eb="95">
      <t>イッポウ</t>
    </rPh>
    <rPh sb="96" eb="98">
      <t>カンナイ</t>
    </rPh>
    <rPh sb="98" eb="100">
      <t>ジンコウ</t>
    </rPh>
    <rPh sb="101" eb="103">
      <t>ゲンショウ</t>
    </rPh>
    <rPh sb="103" eb="104">
      <t>トウ</t>
    </rPh>
    <rPh sb="105" eb="106">
      <t>トモナ</t>
    </rPh>
    <rPh sb="107" eb="109">
      <t>キョウキュウ</t>
    </rPh>
    <rPh sb="109" eb="111">
      <t>スイリョウ</t>
    </rPh>
    <rPh sb="112" eb="114">
      <t>ゲンショウ</t>
    </rPh>
    <rPh sb="122" eb="123">
      <t>ヒ</t>
    </rPh>
    <rPh sb="124" eb="125">
      <t>ツヅ</t>
    </rPh>
    <rPh sb="127" eb="129">
      <t>ケイジョウ</t>
    </rPh>
    <rPh sb="140" eb="141">
      <t>コ</t>
    </rPh>
    <rPh sb="143" eb="145">
      <t>クロジ</t>
    </rPh>
    <rPh sb="145" eb="147">
      <t>ケイエイ</t>
    </rPh>
    <rPh sb="157" eb="159">
      <t>ルイセキ</t>
    </rPh>
    <rPh sb="159" eb="162">
      <t>ケッソンキン</t>
    </rPh>
    <rPh sb="163" eb="165">
      <t>ハッセイ</t>
    </rPh>
    <rPh sb="170" eb="172">
      <t>ルイセキ</t>
    </rPh>
    <rPh sb="172" eb="174">
      <t>ケッソン</t>
    </rPh>
    <rPh sb="174" eb="175">
      <t>キン</t>
    </rPh>
    <rPh sb="175" eb="177">
      <t>ヒリツ</t>
    </rPh>
    <rPh sb="184" eb="186">
      <t>リュウドウ</t>
    </rPh>
    <rPh sb="186" eb="188">
      <t>ヒリツ</t>
    </rPh>
    <rPh sb="190" eb="192">
      <t>ヨテイ</t>
    </rPh>
    <rPh sb="196" eb="199">
      <t>ダイキボ</t>
    </rPh>
    <rPh sb="199" eb="201">
      <t>シュウゼン</t>
    </rPh>
    <rPh sb="202" eb="204">
      <t>コウシン</t>
    </rPh>
    <rPh sb="204" eb="206">
      <t>コウジ</t>
    </rPh>
    <rPh sb="206" eb="207">
      <t>トウ</t>
    </rPh>
    <rPh sb="208" eb="210">
      <t>イチブ</t>
    </rPh>
    <rPh sb="211" eb="213">
      <t>サキオク</t>
    </rPh>
    <rPh sb="223" eb="225">
      <t>ホユウ</t>
    </rPh>
    <rPh sb="225" eb="227">
      <t>シキン</t>
    </rPh>
    <rPh sb="228" eb="231">
      <t>イチジテキ</t>
    </rPh>
    <rPh sb="232" eb="234">
      <t>ゾウカ</t>
    </rPh>
    <rPh sb="238" eb="240">
      <t>ヘイキン</t>
    </rPh>
    <rPh sb="241" eb="242">
      <t>オオ</t>
    </rPh>
    <rPh sb="244" eb="246">
      <t>ウワマワ</t>
    </rPh>
    <rPh sb="253" eb="256">
      <t>キギョウサイ</t>
    </rPh>
    <rPh sb="256" eb="258">
      <t>ザンダカ</t>
    </rPh>
    <rPh sb="258" eb="259">
      <t>タイ</t>
    </rPh>
    <rPh sb="259" eb="261">
      <t>キュウスイ</t>
    </rPh>
    <rPh sb="261" eb="263">
      <t>シュウエキ</t>
    </rPh>
    <rPh sb="263" eb="265">
      <t>ヒリツ</t>
    </rPh>
    <rPh sb="267" eb="270">
      <t>キギョウサイ</t>
    </rPh>
    <rPh sb="270" eb="272">
      <t>ザンダカ</t>
    </rPh>
    <rPh sb="273" eb="275">
      <t>テイゲン</t>
    </rPh>
    <rPh sb="281" eb="283">
      <t>ゲンショウ</t>
    </rPh>
    <rPh sb="290" eb="292">
      <t>キョウキュウ</t>
    </rPh>
    <rPh sb="292" eb="294">
      <t>シュウエキ</t>
    </rPh>
    <rPh sb="295" eb="297">
      <t>ゲンショウ</t>
    </rPh>
    <rPh sb="297" eb="298">
      <t>オヨ</t>
    </rPh>
    <rPh sb="299" eb="301">
      <t>ヒヨウ</t>
    </rPh>
    <rPh sb="302" eb="304">
      <t>ゾウカ</t>
    </rPh>
    <rPh sb="305" eb="306">
      <t>トモナ</t>
    </rPh>
    <rPh sb="308" eb="310">
      <t>キュウスイ</t>
    </rPh>
    <rPh sb="310" eb="312">
      <t>ゲンカ</t>
    </rPh>
    <rPh sb="313" eb="315">
      <t>ジョウショウ</t>
    </rPh>
    <rPh sb="331" eb="333">
      <t>ジャッカン</t>
    </rPh>
    <rPh sb="333" eb="334">
      <t>シタ</t>
    </rPh>
    <rPh sb="334" eb="335">
      <t>マワ</t>
    </rPh>
    <rPh sb="341" eb="342">
      <t>ク</t>
    </rPh>
    <rPh sb="342" eb="343">
      <t>ダ</t>
    </rPh>
    <rPh sb="343" eb="345">
      <t>キジュン</t>
    </rPh>
    <rPh sb="345" eb="347">
      <t>イガイ</t>
    </rPh>
    <rPh sb="354" eb="356">
      <t>ケイエイ</t>
    </rPh>
    <rPh sb="357" eb="359">
      <t>ヒツヨウ</t>
    </rPh>
    <rPh sb="360" eb="362">
      <t>ケイヒ</t>
    </rPh>
    <rPh sb="363" eb="365">
      <t>リョウキン</t>
    </rPh>
    <rPh sb="366" eb="367">
      <t>マカナ</t>
    </rPh>
    <rPh sb="377" eb="378">
      <t>イ</t>
    </rPh>
    <rPh sb="382" eb="384">
      <t>カンナイ</t>
    </rPh>
    <rPh sb="384" eb="386">
      <t>ジンコウ</t>
    </rPh>
    <rPh sb="387" eb="389">
      <t>ゲンショウ</t>
    </rPh>
    <rPh sb="390" eb="393">
      <t>セッスイガタ</t>
    </rPh>
    <rPh sb="393" eb="395">
      <t>キキ</t>
    </rPh>
    <rPh sb="396" eb="398">
      <t>フキュウ</t>
    </rPh>
    <rPh sb="398" eb="399">
      <t>トウ</t>
    </rPh>
    <rPh sb="403" eb="405">
      <t>キョウキュウ</t>
    </rPh>
    <rPh sb="405" eb="407">
      <t>スイリョウ</t>
    </rPh>
    <rPh sb="408" eb="410">
      <t>ゲンショウ</t>
    </rPh>
    <rPh sb="418" eb="420">
      <t>シセツ</t>
    </rPh>
    <rPh sb="420" eb="423">
      <t>リヨウリツ</t>
    </rPh>
    <rPh sb="424" eb="426">
      <t>ヘイキン</t>
    </rPh>
    <rPh sb="427" eb="429">
      <t>シタマワ</t>
    </rPh>
    <rPh sb="436" eb="437">
      <t>トウ</t>
    </rPh>
    <rPh sb="437" eb="440">
      <t>キギョウダン</t>
    </rPh>
    <rPh sb="441" eb="443">
      <t>カンロ</t>
    </rPh>
    <rPh sb="443" eb="445">
      <t>シセツ</t>
    </rPh>
    <rPh sb="446" eb="448">
      <t>ケイロ</t>
    </rPh>
    <rPh sb="457" eb="459">
      <t>ロウスイ</t>
    </rPh>
    <rPh sb="464" eb="466">
      <t>ジョウキョウ</t>
    </rPh>
    <rPh sb="473" eb="476">
      <t>ユウシュウリツ</t>
    </rPh>
    <rPh sb="477" eb="478">
      <t>タカ</t>
    </rPh>
    <rPh sb="479" eb="481">
      <t>ジョウキョウ</t>
    </rPh>
    <rPh sb="482" eb="483">
      <t>タモ</t>
    </rPh>
    <phoneticPr fontId="4"/>
  </si>
  <si>
    <t>新たな長期財政計画(10か年間)の2年度目となる当年度は、維持修繕費の増大や平成28年度に続き実施している耐震診断等によって費用が増加し、さらに管内人口の減少等に伴う供給水量の落ち込みによって、供給収益が減少しているものの、黒字経営となりました。当企業団の施設のあり方については、重要なライフラインとして、施設の耐震化計画を策定するための耐震診断を実施しているところであり、その診断結果をもとに、構成市町と協議・検討しながら、施設の耐震化計画を策定することとしています。今後の施設の更新にあたっては、耐震化計画とアセットマネジメント等との整合を図りながら、優先度・重要度をしっかりと見極め、施設の更新との重複投資を避け、中長期的な観点から更新需要や財政収支見通しを立てるため、できるだけ早い時期に経営戦略を策定できるようにしたいと考えています。</t>
    <rPh sb="0" eb="1">
      <t>アラ</t>
    </rPh>
    <rPh sb="3" eb="5">
      <t>チョウキ</t>
    </rPh>
    <rPh sb="5" eb="7">
      <t>ザイセイ</t>
    </rPh>
    <rPh sb="7" eb="9">
      <t>ケイカク</t>
    </rPh>
    <rPh sb="13" eb="14">
      <t>ネン</t>
    </rPh>
    <rPh sb="14" eb="15">
      <t>カン</t>
    </rPh>
    <rPh sb="18" eb="20">
      <t>ネンド</t>
    </rPh>
    <rPh sb="20" eb="21">
      <t>メ</t>
    </rPh>
    <rPh sb="29" eb="31">
      <t>イジ</t>
    </rPh>
    <rPh sb="31" eb="34">
      <t>シュウゼンヒ</t>
    </rPh>
    <rPh sb="35" eb="37">
      <t>ゾウダイ</t>
    </rPh>
    <rPh sb="38" eb="40">
      <t>ヘイセイ</t>
    </rPh>
    <rPh sb="42" eb="44">
      <t>ネンド</t>
    </rPh>
    <rPh sb="45" eb="46">
      <t>ツヅ</t>
    </rPh>
    <rPh sb="47" eb="49">
      <t>ジッシ</t>
    </rPh>
    <rPh sb="53" eb="55">
      <t>タイシン</t>
    </rPh>
    <rPh sb="55" eb="57">
      <t>シンダン</t>
    </rPh>
    <rPh sb="57" eb="58">
      <t>トウ</t>
    </rPh>
    <rPh sb="62" eb="64">
      <t>ヒヨウ</t>
    </rPh>
    <rPh sb="65" eb="67">
      <t>ゾウカ</t>
    </rPh>
    <rPh sb="72" eb="74">
      <t>カンナイ</t>
    </rPh>
    <rPh sb="74" eb="76">
      <t>ジンコウ</t>
    </rPh>
    <rPh sb="77" eb="79">
      <t>ゲンショウ</t>
    </rPh>
    <rPh sb="79" eb="80">
      <t>トウ</t>
    </rPh>
    <rPh sb="81" eb="82">
      <t>トモナ</t>
    </rPh>
    <rPh sb="83" eb="85">
      <t>キョウキュウ</t>
    </rPh>
    <rPh sb="85" eb="87">
      <t>スイリョウ</t>
    </rPh>
    <rPh sb="88" eb="89">
      <t>オ</t>
    </rPh>
    <rPh sb="90" eb="91">
      <t>コ</t>
    </rPh>
    <rPh sb="97" eb="99">
      <t>キョウキュウ</t>
    </rPh>
    <rPh sb="99" eb="101">
      <t>シュウエキ</t>
    </rPh>
    <rPh sb="102" eb="104">
      <t>ゲンショウ</t>
    </rPh>
    <rPh sb="112" eb="114">
      <t>クロジ</t>
    </rPh>
    <rPh sb="114" eb="116">
      <t>ケイエイ</t>
    </rPh>
    <rPh sb="123" eb="124">
      <t>トウ</t>
    </rPh>
    <rPh sb="124" eb="127">
      <t>キギョウダン</t>
    </rPh>
    <rPh sb="128" eb="130">
      <t>シセツ</t>
    </rPh>
    <rPh sb="133" eb="134">
      <t>カタ</t>
    </rPh>
    <rPh sb="140" eb="142">
      <t>ジュウヨウ</t>
    </rPh>
    <rPh sb="153" eb="155">
      <t>シセツ</t>
    </rPh>
    <rPh sb="156" eb="158">
      <t>タイシン</t>
    </rPh>
    <rPh sb="158" eb="159">
      <t>カ</t>
    </rPh>
    <rPh sb="159" eb="161">
      <t>ケイカク</t>
    </rPh>
    <rPh sb="162" eb="164">
      <t>サクテイ</t>
    </rPh>
    <rPh sb="169" eb="171">
      <t>タイシン</t>
    </rPh>
    <rPh sb="171" eb="173">
      <t>シンダン</t>
    </rPh>
    <rPh sb="174" eb="176">
      <t>ジッシ</t>
    </rPh>
    <rPh sb="189" eb="191">
      <t>シンダン</t>
    </rPh>
    <rPh sb="191" eb="193">
      <t>ケッカ</t>
    </rPh>
    <rPh sb="198" eb="200">
      <t>コウセイ</t>
    </rPh>
    <rPh sb="200" eb="202">
      <t>シチョウ</t>
    </rPh>
    <rPh sb="203" eb="205">
      <t>キョウギ</t>
    </rPh>
    <rPh sb="206" eb="208">
      <t>ケントウ</t>
    </rPh>
    <rPh sb="213" eb="215">
      <t>シセツ</t>
    </rPh>
    <rPh sb="216" eb="219">
      <t>タイシンカ</t>
    </rPh>
    <rPh sb="219" eb="221">
      <t>ケイカク</t>
    </rPh>
    <rPh sb="222" eb="224">
      <t>サクテイ</t>
    </rPh>
    <rPh sb="235" eb="237">
      <t>コンゴ</t>
    </rPh>
    <rPh sb="238" eb="240">
      <t>シセツ</t>
    </rPh>
    <rPh sb="241" eb="243">
      <t>コウシン</t>
    </rPh>
    <rPh sb="250" eb="253">
      <t>タイシンカ</t>
    </rPh>
    <rPh sb="253" eb="255">
      <t>ケイカク</t>
    </rPh>
    <rPh sb="269" eb="271">
      <t>セイゴウ</t>
    </rPh>
    <rPh sb="272" eb="273">
      <t>ハカ</t>
    </rPh>
    <rPh sb="278" eb="281">
      <t>ユウセンド</t>
    </rPh>
    <rPh sb="282" eb="285">
      <t>ジュウヨウド</t>
    </rPh>
    <rPh sb="291" eb="293">
      <t>ミキワ</t>
    </rPh>
    <rPh sb="295" eb="297">
      <t>シセツ</t>
    </rPh>
    <rPh sb="298" eb="300">
      <t>コウシン</t>
    </rPh>
    <rPh sb="302" eb="304">
      <t>チョウフク</t>
    </rPh>
    <rPh sb="304" eb="306">
      <t>トウシ</t>
    </rPh>
    <rPh sb="307" eb="308">
      <t>サ</t>
    </rPh>
    <rPh sb="310" eb="313">
      <t>チュウチョウキ</t>
    </rPh>
    <rPh sb="313" eb="314">
      <t>テキ</t>
    </rPh>
    <rPh sb="315" eb="317">
      <t>カンテン</t>
    </rPh>
    <rPh sb="319" eb="321">
      <t>コウシン</t>
    </rPh>
    <rPh sb="321" eb="323">
      <t>ジュヨウ</t>
    </rPh>
    <rPh sb="324" eb="326">
      <t>ザイセイ</t>
    </rPh>
    <rPh sb="326" eb="328">
      <t>シュウシ</t>
    </rPh>
    <rPh sb="328" eb="330">
      <t>ミトオ</t>
    </rPh>
    <rPh sb="332" eb="333">
      <t>タ</t>
    </rPh>
    <rPh sb="343" eb="344">
      <t>ハヤ</t>
    </rPh>
    <rPh sb="345" eb="347">
      <t>ジキ</t>
    </rPh>
    <rPh sb="348" eb="350">
      <t>ケイエイ</t>
    </rPh>
    <rPh sb="350" eb="352">
      <t>センリャク</t>
    </rPh>
    <rPh sb="353" eb="355">
      <t>サクテイ</t>
    </rPh>
    <rPh sb="365" eb="3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</si>
</sst>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9">
    <font>
      <sz val="11"/>
      <color theme="1"/>
      <name val="ＭＳ Ｐゴシック"/>
      <family val="2"/>
    </font>
    <font>
      <sz val="10"/>
      <name val="Arial"/>
      <family val="2"/>
    </font>
    <font>
      <sz val="11"/>
      <color theme="0"/>
      <name val="ＭＳ Ｐゴシック"/>
      <family val="2"/>
    </font>
    <font>
      <b/>
      <sz val="11"/>
      <color theme="1"/>
      <name val="ＭＳ ゴシック"/>
      <family val="3"/>
    </font>
    <font>
      <sz val="6"/>
      <name val="ＭＳ Ｐゴシック"/>
      <family val="2"/>
    </font>
    <font>
      <sz val="11"/>
      <color theme="1"/>
      <name val="ＭＳ ゴシック"/>
      <family val="3"/>
    </font>
    <font>
      <b/>
      <sz val="24"/>
      <color theme="1"/>
      <name val="ＭＳ ゴシック"/>
      <family val="3"/>
    </font>
    <font>
      <b/>
      <vertAlign val="superscript"/>
      <sz val="11"/>
      <color theme="1"/>
      <name val="ＭＳ ゴシック"/>
      <family val="3"/>
    </font>
    <font>
      <b/>
      <sz val="14"/>
      <color theme="1"/>
      <name val="ＭＳ ゴシック"/>
      <family val="3"/>
    </font>
    <font>
      <b/>
      <sz val="11"/>
      <color rgb="FF3366FF"/>
      <name val="ＭＳ ゴシック"/>
      <family val="3"/>
    </font>
    <font>
      <b/>
      <vertAlign val="superscript"/>
      <sz val="12"/>
      <color theme="1"/>
      <name val="ＭＳ ゴシック"/>
      <family val="3"/>
    </font>
    <font>
      <b/>
      <sz val="11"/>
      <color rgb="FFFF5050"/>
      <name val="ＭＳ ゴシック"/>
      <family val="3"/>
    </font>
    <font>
      <b/>
      <sz val="12"/>
      <color theme="1"/>
      <name val="ＭＳ ゴシック"/>
      <family val="3"/>
    </font>
    <font>
      <sz val="9"/>
      <color theme="1"/>
      <name val="ＭＳ ゴシック"/>
      <family val="3"/>
    </font>
    <font>
      <b/>
      <sz val="9"/>
      <color theme="1"/>
      <name val="ＭＳ ゴシック"/>
      <family val="3"/>
    </font>
    <font>
      <sz val="11"/>
      <name val="ＭＳ ゴシック"/>
      <family val="3"/>
    </font>
    <font>
      <sz val="8"/>
      <name val="ＭＳ ゴシック"/>
      <family val="2"/>
    </font>
    <font>
      <sz val="9"/>
      <color rgb="FF000000"/>
      <name val="ＭＳ ゴシック"/>
      <family val="2"/>
    </font>
    <font>
      <sz val="11"/>
      <color theme="1"/>
      <name val="ＭＳ Ｐゴシック"/>
      <family val="2"/>
      <scheme val="minor"/>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FCD5B4"/>
        <bgColor indexed="64"/>
      </patternFill>
    </fill>
  </fills>
  <borders count="16">
    <border>
      <left/>
      <right/>
      <top/>
      <bottom/>
      <diagonal/>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94">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3" fillId="0" borderId="0" xfId="0" applyFont="1" applyBorder="1" applyAlignment="1">
      <alignment horizontal="center" vertical="center"/>
    </xf>
    <xf numFmtId="0" fontId="15" fillId="0" borderId="0" xfId="0" applyFont="1" applyAlignment="1">
      <alignment vertical="center"/>
    </xf>
    <xf numFmtId="0" fontId="2" fillId="0" borderId="0" xfId="0" applyFont="1" applyAlignment="1" applyProtection="1">
      <alignment vertical="center"/>
      <protection hidden="1"/>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20" applyNumberFormat="1" applyFont="1" applyFill="1" applyBorder="1" applyAlignment="1">
      <alignment vertical="center" shrinkToFit="1"/>
    </xf>
    <xf numFmtId="178" fontId="0" fillId="3" borderId="9" xfId="20"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20" applyNumberFormat="1" applyFont="1" applyBorder="1" applyAlignment="1">
      <alignment vertical="center" shrinkToFit="1"/>
    </xf>
    <xf numFmtId="40" fontId="0" fillId="0" borderId="0" xfId="0" applyNumberFormat="1" applyAlignment="1">
      <alignment vertical="center"/>
    </xf>
    <xf numFmtId="179" fontId="0" fillId="0" borderId="0" xfId="20" applyNumberFormat="1" applyFont="1" applyBorder="1" applyAlignment="1">
      <alignment vertical="center" shrinkToFit="1"/>
    </xf>
    <xf numFmtId="0" fontId="0" fillId="4" borderId="9" xfId="0" applyFill="1" applyBorder="1" applyAlignment="1">
      <alignment vertical="center"/>
    </xf>
    <xf numFmtId="180" fontId="0" fillId="0" borderId="9" xfId="0" applyNumberFormat="1" applyBorder="1" applyAlignment="1">
      <alignment vertical="center"/>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5" borderId="13" xfId="0" applyFont="1" applyFill="1" applyBorder="1" applyAlignment="1">
      <alignment horizontal="center" vertical="center" shrinkToFit="1"/>
    </xf>
    <xf numFmtId="0" fontId="3" fillId="5" borderId="14" xfId="0" applyFont="1" applyFill="1" applyBorder="1" applyAlignment="1">
      <alignment horizontal="center" vertical="center" shrinkToFit="1"/>
    </xf>
    <xf numFmtId="0" fontId="3" fillId="5" borderId="15"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177" fontId="5" fillId="0" borderId="13" xfId="0" applyNumberFormat="1" applyFont="1" applyBorder="1" applyAlignment="1" applyProtection="1">
      <alignment horizontal="center" vertical="center" shrinkToFit="1"/>
      <protection hidden="1"/>
    </xf>
    <xf numFmtId="177" fontId="5" fillId="0" borderId="14" xfId="0" applyNumberFormat="1" applyFont="1" applyBorder="1" applyAlignment="1" applyProtection="1">
      <alignment horizontal="center" vertical="center" shrinkToFit="1"/>
      <protection hidden="1"/>
    </xf>
    <xf numFmtId="177" fontId="5" fillId="0" borderId="9"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5" fillId="0" borderId="13" xfId="0" applyNumberFormat="1" applyFont="1" applyBorder="1" applyAlignment="1" applyProtection="1">
      <alignment horizontal="center" vertical="center" shrinkToFit="1"/>
      <protection hidden="1"/>
    </xf>
    <xf numFmtId="0" fontId="5" fillId="0" borderId="14" xfId="0" applyNumberFormat="1" applyFont="1" applyBorder="1" applyAlignment="1" applyProtection="1">
      <alignment horizontal="center" vertical="center" shrinkToFit="1"/>
      <protection hidden="1"/>
    </xf>
    <xf numFmtId="0" fontId="5" fillId="0" borderId="15" xfId="0" applyNumberFormat="1" applyFont="1" applyBorder="1" applyAlignment="1" applyProtection="1">
      <alignment horizontal="center" vertical="center" shrinkToFit="1"/>
      <protection hidden="1"/>
    </xf>
    <xf numFmtId="0" fontId="5" fillId="0" borderId="9" xfId="0" applyNumberFormat="1" applyFont="1" applyBorder="1" applyAlignment="1" applyProtection="1">
      <alignment horizontal="center" vertical="center" shrinkToFit="1"/>
      <protection hidden="1"/>
    </xf>
    <xf numFmtId="176" fontId="5" fillId="0" borderId="9" xfId="0" applyNumberFormat="1" applyFont="1" applyBorder="1" applyAlignment="1" applyProtection="1">
      <alignment horizontal="center" vertical="center" shrinkToFit="1"/>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177" fontId="5" fillId="0" borderId="15"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データ!$ED$6:$EH$6</c:f>
              <c:numCache/>
            </c:numRef>
          </c:val>
        </c:ser>
        <c:axId val="64933063"/>
        <c:axId val="47526656"/>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データ!$EI$6:$EM$6</c:f>
              <c:numCache/>
            </c:numRef>
          </c:val>
          <c:smooth val="0"/>
        </c:ser>
        <c:marker val="1"/>
        <c:axId val="64933063"/>
        <c:axId val="47526656"/>
      </c:lineChart>
      <c:dateAx>
        <c:axId val="64933063"/>
        <c:scaling>
          <c:orientation val="minMax"/>
        </c:scaling>
        <c:axPos val="b"/>
        <c:delete val="1"/>
        <c:majorTickMark val="none"/>
        <c:minorTickMark val="none"/>
        <c:tickLblPos val="none"/>
        <c:crossAx val="47526656"/>
        <c:crosses val="autoZero"/>
        <c:auto val="1"/>
        <c:baseTimeUnit val="years"/>
        <c:noMultiLvlLbl val="0"/>
      </c:dateAx>
      <c:valAx>
        <c:axId val="47526656"/>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64933063"/>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77" l="0.70000000000000062" r="0.70000000000000062" t="0.75000000000001277"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データ!$CL$6:$CP$6</c:f>
              <c:numCache/>
            </c:numRef>
          </c:val>
        </c:ser>
        <c:axId val="40915281"/>
        <c:axId val="32693210"/>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データ!$CQ$6:$CU$6</c:f>
              <c:numCache/>
            </c:numRef>
          </c:val>
          <c:smooth val="0"/>
        </c:ser>
        <c:marker val="1"/>
        <c:axId val="40915281"/>
        <c:axId val="32693210"/>
      </c:lineChart>
      <c:dateAx>
        <c:axId val="40915281"/>
        <c:scaling>
          <c:orientation val="minMax"/>
        </c:scaling>
        <c:axPos val="b"/>
        <c:delete val="1"/>
        <c:majorTickMark val="none"/>
        <c:minorTickMark val="none"/>
        <c:tickLblPos val="none"/>
        <c:crossAx val="32693210"/>
        <c:crosses val="autoZero"/>
        <c:auto val="1"/>
        <c:baseTimeUnit val="years"/>
        <c:noMultiLvlLbl val="0"/>
      </c:dateAx>
      <c:valAx>
        <c:axId val="32693210"/>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0915281"/>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データ!$CW$6:$DA$6</c:f>
              <c:numCache/>
            </c:numRef>
          </c:val>
        </c:ser>
        <c:axId val="25803435"/>
        <c:axId val="30904324"/>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データ!$DB$6:$DF$6</c:f>
              <c:numCache/>
            </c:numRef>
          </c:val>
          <c:smooth val="0"/>
        </c:ser>
        <c:marker val="1"/>
        <c:axId val="25803435"/>
        <c:axId val="30904324"/>
      </c:lineChart>
      <c:dateAx>
        <c:axId val="25803435"/>
        <c:scaling>
          <c:orientation val="minMax"/>
        </c:scaling>
        <c:axPos val="b"/>
        <c:delete val="1"/>
        <c:majorTickMark val="none"/>
        <c:minorTickMark val="none"/>
        <c:tickLblPos val="none"/>
        <c:crossAx val="30904324"/>
        <c:crosses val="autoZero"/>
        <c:auto val="1"/>
        <c:baseTimeUnit val="years"/>
        <c:noMultiLvlLbl val="0"/>
      </c:dateAx>
      <c:valAx>
        <c:axId val="30904324"/>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25803435"/>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46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データ!$X$6:$AB$6</c:f>
              <c:numCache/>
            </c:numRef>
          </c:val>
        </c:ser>
        <c:axId val="25086721"/>
        <c:axId val="24453898"/>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データ!$AC$6:$AG$6</c:f>
              <c:numCache/>
            </c:numRef>
          </c:val>
          <c:smooth val="0"/>
        </c:ser>
        <c:marker val="1"/>
        <c:axId val="25086721"/>
        <c:axId val="24453898"/>
      </c:lineChart>
      <c:dateAx>
        <c:axId val="25086721"/>
        <c:scaling>
          <c:orientation val="minMax"/>
        </c:scaling>
        <c:axPos val="b"/>
        <c:delete val="1"/>
        <c:majorTickMark val="none"/>
        <c:minorTickMark val="none"/>
        <c:tickLblPos val="none"/>
        <c:crossAx val="24453898"/>
        <c:crosses val="autoZero"/>
        <c:auto val="1"/>
        <c:baseTimeUnit val="years"/>
        <c:noMultiLvlLbl val="0"/>
      </c:dateAx>
      <c:valAx>
        <c:axId val="24453898"/>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25086721"/>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21" l="0.70000000000000062" r="0.70000000000000062" t="0.75000000000001221"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データ!$DH$6:$DL$6</c:f>
              <c:numCache/>
            </c:numRef>
          </c:val>
        </c:ser>
        <c:axId val="18758491"/>
        <c:axId val="34608692"/>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データ!$DM$6:$DQ$6</c:f>
              <c:numCache/>
            </c:numRef>
          </c:val>
          <c:smooth val="0"/>
        </c:ser>
        <c:marker val="1"/>
        <c:axId val="18758491"/>
        <c:axId val="34608692"/>
      </c:lineChart>
      <c:dateAx>
        <c:axId val="18758491"/>
        <c:scaling>
          <c:orientation val="minMax"/>
        </c:scaling>
        <c:axPos val="b"/>
        <c:delete val="1"/>
        <c:majorTickMark val="none"/>
        <c:minorTickMark val="none"/>
        <c:tickLblPos val="none"/>
        <c:crossAx val="34608692"/>
        <c:crosses val="autoZero"/>
        <c:auto val="1"/>
        <c:baseTimeUnit val="years"/>
        <c:noMultiLvlLbl val="0"/>
      </c:dateAx>
      <c:valAx>
        <c:axId val="34608692"/>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18758491"/>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922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データ!$DS$6:$DW$6</c:f>
              <c:numCache/>
            </c:numRef>
          </c:val>
        </c:ser>
        <c:axId val="43042773"/>
        <c:axId val="51840638"/>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データ!$DX$6:$EB$6</c:f>
              <c:numCache/>
            </c:numRef>
          </c:val>
          <c:smooth val="0"/>
        </c:ser>
        <c:marker val="1"/>
        <c:axId val="43042773"/>
        <c:axId val="51840638"/>
      </c:lineChart>
      <c:dateAx>
        <c:axId val="43042773"/>
        <c:scaling>
          <c:orientation val="minMax"/>
        </c:scaling>
        <c:axPos val="b"/>
        <c:delete val="1"/>
        <c:majorTickMark val="none"/>
        <c:minorTickMark val="none"/>
        <c:tickLblPos val="none"/>
        <c:crossAx val="51840638"/>
        <c:crosses val="autoZero"/>
        <c:auto val="1"/>
        <c:baseTimeUnit val="years"/>
        <c:noMultiLvlLbl val="0"/>
      </c:dateAx>
      <c:valAx>
        <c:axId val="51840638"/>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3042773"/>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66" l="0.70000000000000062" r="0.70000000000000062" t="0.75000000000001266"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データ!$AI$6:$AM$6</c:f>
              <c:numCache/>
            </c:numRef>
          </c:val>
        </c:ser>
        <c:axId val="63912559"/>
        <c:axId val="38342120"/>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データ!$AN$6:$AR$6</c:f>
              <c:numCache/>
            </c:numRef>
          </c:val>
          <c:smooth val="0"/>
        </c:ser>
        <c:marker val="1"/>
        <c:axId val="63912559"/>
        <c:axId val="38342120"/>
      </c:lineChart>
      <c:dateAx>
        <c:axId val="63912559"/>
        <c:scaling>
          <c:orientation val="minMax"/>
        </c:scaling>
        <c:axPos val="b"/>
        <c:delete val="1"/>
        <c:majorTickMark val="none"/>
        <c:minorTickMark val="none"/>
        <c:tickLblPos val="none"/>
        <c:crossAx val="38342120"/>
        <c:crosses val="autoZero"/>
        <c:auto val="1"/>
        <c:baseTimeUnit val="years"/>
        <c:noMultiLvlLbl val="0"/>
      </c:dateAx>
      <c:valAx>
        <c:axId val="38342120"/>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63912559"/>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データ!$AT$6:$AX$6</c:f>
              <c:numCache/>
            </c:numRef>
          </c:val>
        </c:ser>
        <c:axId val="9534761"/>
        <c:axId val="18703986"/>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データ!$AY$6:$BC$6</c:f>
              <c:numCache/>
            </c:numRef>
          </c:val>
          <c:smooth val="0"/>
        </c:ser>
        <c:marker val="1"/>
        <c:axId val="9534761"/>
        <c:axId val="18703986"/>
      </c:lineChart>
      <c:dateAx>
        <c:axId val="9534761"/>
        <c:scaling>
          <c:orientation val="minMax"/>
        </c:scaling>
        <c:axPos val="b"/>
        <c:delete val="1"/>
        <c:majorTickMark val="none"/>
        <c:minorTickMark val="none"/>
        <c:tickLblPos val="none"/>
        <c:crossAx val="18703986"/>
        <c:crosses val="autoZero"/>
        <c:auto val="1"/>
        <c:baseTimeUnit val="years"/>
        <c:noMultiLvlLbl val="0"/>
      </c:dateAx>
      <c:valAx>
        <c:axId val="18703986"/>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9534761"/>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データ!$BE$6:$BI$6</c:f>
              <c:numCache/>
            </c:numRef>
          </c:val>
        </c:ser>
        <c:axId val="34118147"/>
        <c:axId val="38627868"/>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データ!$BJ$6:$BN$6</c:f>
              <c:numCache/>
            </c:numRef>
          </c:val>
          <c:smooth val="0"/>
        </c:ser>
        <c:marker val="1"/>
        <c:axId val="34118147"/>
        <c:axId val="38627868"/>
      </c:lineChart>
      <c:dateAx>
        <c:axId val="34118147"/>
        <c:scaling>
          <c:orientation val="minMax"/>
        </c:scaling>
        <c:axPos val="b"/>
        <c:delete val="1"/>
        <c:majorTickMark val="none"/>
        <c:minorTickMark val="none"/>
        <c:tickLblPos val="none"/>
        <c:crossAx val="38627868"/>
        <c:crosses val="autoZero"/>
        <c:auto val="1"/>
        <c:baseTimeUnit val="years"/>
        <c:noMultiLvlLbl val="0"/>
      </c:dateAx>
      <c:valAx>
        <c:axId val="38627868"/>
        <c:scaling>
          <c:orientation val="minMax"/>
        </c:scaling>
        <c:axPos val="l"/>
        <c:majorGridlines>
          <c:spPr>
            <a:ln>
              <a:solidFill>
                <a:schemeClr val="bg1">
                  <a:lumMod val="65000"/>
                </a:schemeClr>
              </a:solidFill>
            </a:ln>
          </c:spPr>
        </c:majorGridlines>
        <c:delete val="0"/>
        <c:numFmt formatCode="#,##0.00;&quot;△&quot;#,##0.00" sourceLinked="0"/>
        <c:majorTickMark val="none"/>
        <c:minorTickMark val="none"/>
        <c:tickLblPos val="nextTo"/>
        <c:spPr>
          <a:noFill/>
          <a:ln>
            <a:noFill/>
          </a:ln>
        </c:spPr>
        <c:crossAx val="34118147"/>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データ!$BP$6:$BT$6</c:f>
              <c:numCache/>
            </c:numRef>
          </c:val>
        </c:ser>
        <c:axId val="12106493"/>
        <c:axId val="41849574"/>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データ!$BU$6:$BY$6</c:f>
              <c:numCache/>
            </c:numRef>
          </c:val>
          <c:smooth val="0"/>
        </c:ser>
        <c:marker val="1"/>
        <c:axId val="12106493"/>
        <c:axId val="41849574"/>
      </c:lineChart>
      <c:dateAx>
        <c:axId val="12106493"/>
        <c:scaling>
          <c:orientation val="minMax"/>
        </c:scaling>
        <c:axPos val="b"/>
        <c:delete val="1"/>
        <c:majorTickMark val="none"/>
        <c:minorTickMark val="none"/>
        <c:tickLblPos val="none"/>
        <c:crossAx val="41849574"/>
        <c:crosses val="autoZero"/>
        <c:auto val="1"/>
        <c:baseTimeUnit val="years"/>
        <c:noMultiLvlLbl val="0"/>
      </c:dateAx>
      <c:valAx>
        <c:axId val="41849574"/>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12106493"/>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525"/>
          <c:y val="0.158"/>
          <c:w val="0.86025"/>
          <c:h val="0.56175"/>
        </c:manualLayout>
      </c:layout>
      <c:barChart>
        <c:barDir val="col"/>
        <c:grouping val="clustered"/>
        <c:varyColors val="0"/>
        <c:ser>
          <c:idx val="0"/>
          <c:order val="0"/>
          <c:tx>
            <c:v>当該値</c:v>
          </c:tx>
          <c:spPr>
            <a:solidFill>
              <a:srgbClr val="3366FF"/>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データ!$B$10:$F$10</c:f>
              <c:numCache/>
            </c:numRef>
          </c:cat>
          <c:val>
            <c:numRef>
              <c:f>データ!$CA$6:$CE$6</c:f>
              <c:numCache/>
            </c:numRef>
          </c:val>
        </c:ser>
        <c:axId val="41101847"/>
        <c:axId val="34372304"/>
      </c:barChart>
      <c:lineChart>
        <c:grouping val="standard"/>
        <c:varyColors val="0"/>
        <c:ser>
          <c:idx val="1"/>
          <c:order val="1"/>
          <c:tx>
            <c:v>平均値</c:v>
          </c:tx>
          <c:spPr>
            <a:ln w="28575">
              <a:solidFill>
                <a:srgbClr val="FF505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5050"/>
              </a:solidFill>
              <a:ln>
                <a:solidFill>
                  <a:srgbClr val="FF5050"/>
                </a:solidFill>
              </a:ln>
            </c:spPr>
          </c:marker>
          <c:dLbls>
            <c:numFmt formatCode="General" sourceLinked="1"/>
            <c:showLegendKey val="0"/>
            <c:showVal val="0"/>
            <c:showBubbleSize val="0"/>
            <c:showCatName val="0"/>
            <c:showSerName val="0"/>
            <c:showLeaderLines val="1"/>
            <c:showPercent val="0"/>
          </c:dLbls>
          <c:val>
            <c:numRef>
              <c:f>データ!$CF$6:$CJ$6</c:f>
              <c:numCache/>
            </c:numRef>
          </c:val>
          <c:smooth val="0"/>
        </c:ser>
        <c:marker val="1"/>
        <c:axId val="41101847"/>
        <c:axId val="34372304"/>
      </c:lineChart>
      <c:dateAx>
        <c:axId val="41101847"/>
        <c:scaling>
          <c:orientation val="minMax"/>
        </c:scaling>
        <c:axPos val="b"/>
        <c:delete val="1"/>
        <c:majorTickMark val="none"/>
        <c:minorTickMark val="none"/>
        <c:tickLblPos val="none"/>
        <c:crossAx val="34372304"/>
        <c:crosses val="autoZero"/>
        <c:auto val="1"/>
        <c:baseTimeUnit val="years"/>
        <c:noMultiLvlLbl val="0"/>
      </c:dateAx>
      <c:valAx>
        <c:axId val="34372304"/>
        <c:scaling>
          <c:orientation val="minMax"/>
        </c:scaling>
        <c:axPos val="l"/>
        <c:majorGridlines>
          <c:spPr>
            <a:ln>
              <a:solidFill>
                <a:srgbClr val="A6A6A6"/>
              </a:solidFill>
            </a:ln>
          </c:spPr>
        </c:majorGridlines>
        <c:delete val="0"/>
        <c:numFmt formatCode="#,##0.00;&quot;△&quot;#,##0.00" sourceLinked="0"/>
        <c:majorTickMark val="none"/>
        <c:minorTickMark val="none"/>
        <c:tickLblPos val="nextTo"/>
        <c:spPr>
          <a:noFill/>
          <a:ln>
            <a:noFill/>
          </a:ln>
        </c:spPr>
        <c:crossAx val="41101847"/>
        <c:crosses val="autoZero"/>
        <c:crossBetween val="between"/>
        <c:dispUnits/>
      </c:valAx>
      <c:dTable>
        <c:showHorzBorder val="1"/>
        <c:showVertBorder val="1"/>
        <c:showOutline val="1"/>
        <c:showKeys val="0"/>
        <c:spPr>
          <a:ln>
            <a:solidFill>
              <a:srgbClr val="FFFFFF">
                <a:lumMod val="65000"/>
              </a:srgbClr>
            </a:solidFill>
          </a:ln>
        </c:spPr>
        <c:txPr>
          <a:bodyPr vert="horz" rot="0"/>
          <a:lstStyle/>
          <a:p>
            <a:pPr>
              <a:defRPr lang="en-US" cap="none" sz="1000" u="none" baseline="0">
                <a:latin typeface="ＭＳ Ｐゴシック"/>
                <a:ea typeface="ＭＳ Ｐゴシック"/>
                <a:cs typeface="ＭＳ Ｐゴシック"/>
              </a:defRPr>
            </a:pPr>
          </a:p>
        </c:txPr>
      </c:dTable>
      <c:spPr>
        <a:noFill/>
        <a:ln>
          <a:solidFill>
            <a:srgbClr val="FFFFFF">
              <a:lumMod val="65000"/>
            </a:srgbClr>
          </a:solidFill>
        </a:ln>
      </c:spPr>
    </c:plotArea>
    <c:plotVisOnly val="1"/>
    <c:dispBlanksAs val="span"/>
    <c:showDLblsOverMax val="0"/>
  </c:chart>
  <c:spPr>
    <a:noFill/>
    <a:ln>
      <a:solidFill>
        <a:srgbClr val="FFFFFF">
          <a:lumMod val="65000"/>
        </a:srgbClr>
      </a:solidFill>
    </a:ln>
  </c:spPr>
  <c:txPr>
    <a:bodyPr vert="horz" rot="0"/>
    <a:lstStyle/>
    <a:p>
      <a:pPr>
        <a:defRPr lang="en-US" cap="none" sz="800" u="none" baseline="0">
          <a:latin typeface="ＭＳ ゴシック"/>
          <a:ea typeface="ＭＳ ゴシック"/>
          <a:cs typeface="ＭＳ ゴシック"/>
        </a:defRPr>
      </a:pPr>
    </a:p>
  </c:txPr>
  <c:lang xmlns:c="http://schemas.openxmlformats.org/drawingml/2006/chart" val="ja-JP"/>
  <c:printSettings xmlns:c="http://schemas.openxmlformats.org/drawingml/2006/chart">
    <c:headerFooter/>
    <c:pageMargins b="0.75000000000001243" l="0.70000000000000062" r="0.70000000000000062" t="0.75000000000001243"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16</xdr:row>
      <xdr:rowOff>0</xdr:rowOff>
    </xdr:from>
    <xdr:to>
      <xdr:col>46</xdr:col>
      <xdr:colOff>0</xdr:colOff>
      <xdr:row>17</xdr:row>
      <xdr:rowOff>66675</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66675</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66675</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66675</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66675</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66675</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66675</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66675</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66675</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95250</xdr:colOff>
      <xdr:row>17</xdr:row>
      <xdr:rowOff>0</xdr:rowOff>
    </xdr:from>
    <xdr:to>
      <xdr:col>16</xdr:col>
      <xdr:colOff>0</xdr:colOff>
      <xdr:row>18</xdr:row>
      <xdr:rowOff>66675</xdr:rowOff>
    </xdr:to>
    <xdr:sp macro="" textlink="$E$85">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17</xdr:row>
      <xdr:rowOff>0</xdr:rowOff>
    </xdr:from>
    <xdr:to>
      <xdr:col>31</xdr:col>
      <xdr:colOff>0</xdr:colOff>
      <xdr:row>18</xdr:row>
      <xdr:rowOff>66675</xdr:rowOff>
    </xdr:to>
    <xdr:sp macro="" textlink="$F$85">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17</xdr:row>
      <xdr:rowOff>0</xdr:rowOff>
    </xdr:from>
    <xdr:to>
      <xdr:col>46</xdr:col>
      <xdr:colOff>0</xdr:colOff>
      <xdr:row>18</xdr:row>
      <xdr:rowOff>66675</xdr:rowOff>
    </xdr:to>
    <xdr:sp macro="" textlink="$G$85">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17</xdr:row>
      <xdr:rowOff>0</xdr:rowOff>
    </xdr:from>
    <xdr:to>
      <xdr:col>61</xdr:col>
      <xdr:colOff>0</xdr:colOff>
      <xdr:row>18</xdr:row>
      <xdr:rowOff>66675</xdr:rowOff>
    </xdr:to>
    <xdr:sp macro="" textlink="$H$85">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95250</xdr:colOff>
      <xdr:row>39</xdr:row>
      <xdr:rowOff>0</xdr:rowOff>
    </xdr:from>
    <xdr:to>
      <xdr:col>61</xdr:col>
      <xdr:colOff>0</xdr:colOff>
      <xdr:row>40</xdr:row>
      <xdr:rowOff>66675</xdr:rowOff>
    </xdr:to>
    <xdr:sp macro="" textlink="$L$85">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95250</xdr:colOff>
      <xdr:row>39</xdr:row>
      <xdr:rowOff>9525</xdr:rowOff>
    </xdr:from>
    <xdr:to>
      <xdr:col>46</xdr:col>
      <xdr:colOff>0</xdr:colOff>
      <xdr:row>40</xdr:row>
      <xdr:rowOff>76200</xdr:rowOff>
    </xdr:to>
    <xdr:sp macro="" textlink="$K$85">
      <xdr:nvSpPr>
        <xdr:cNvPr id="29" name="テキスト ボックス 28"/>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95250</xdr:colOff>
      <xdr:row>39</xdr:row>
      <xdr:rowOff>0</xdr:rowOff>
    </xdr:from>
    <xdr:to>
      <xdr:col>31</xdr:col>
      <xdr:colOff>0</xdr:colOff>
      <xdr:row>40</xdr:row>
      <xdr:rowOff>66675</xdr:rowOff>
    </xdr:to>
    <xdr:sp macro="" textlink="$J$85">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95250</xdr:colOff>
      <xdr:row>39</xdr:row>
      <xdr:rowOff>0</xdr:rowOff>
    </xdr:from>
    <xdr:to>
      <xdr:col>16</xdr:col>
      <xdr:colOff>0</xdr:colOff>
      <xdr:row>40</xdr:row>
      <xdr:rowOff>66675</xdr:rowOff>
    </xdr:to>
    <xdr:sp macro="" textlink="$I$85">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95250</xdr:colOff>
      <xdr:row>63</xdr:row>
      <xdr:rowOff>0</xdr:rowOff>
    </xdr:from>
    <xdr:to>
      <xdr:col>20</xdr:col>
      <xdr:colOff>0</xdr:colOff>
      <xdr:row>64</xdr:row>
      <xdr:rowOff>66675</xdr:rowOff>
    </xdr:to>
    <xdr:sp macro="" textlink="$M$85">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114300</xdr:colOff>
      <xdr:row>63</xdr:row>
      <xdr:rowOff>0</xdr:rowOff>
    </xdr:from>
    <xdr:to>
      <xdr:col>40</xdr:col>
      <xdr:colOff>19050</xdr:colOff>
      <xdr:row>64</xdr:row>
      <xdr:rowOff>66675</xdr:rowOff>
    </xdr:to>
    <xdr:sp macro="" textlink="$N$85">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95250</xdr:colOff>
      <xdr:row>63</xdr:row>
      <xdr:rowOff>0</xdr:rowOff>
    </xdr:from>
    <xdr:to>
      <xdr:col>60</xdr:col>
      <xdr:colOff>0</xdr:colOff>
      <xdr:row>64</xdr:row>
      <xdr:rowOff>66675</xdr:rowOff>
    </xdr:to>
    <xdr:sp macro="" textlink="$O$85">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workbookViewId="0" topLeftCell="R43">
      <selection activeCell="BG88" sqref="BG88"/>
    </sheetView>
  </sheetViews>
  <sheetFormatPr defaultColWidth="2.625" defaultRowHeight="13.5"/>
  <cols>
    <col min="1" max="1" width="2.625" style="0" customWidth="1"/>
    <col min="2" max="62" width="3.75390625" style="0" customWidth="1"/>
    <col min="64" max="78" width="3.125" style="0" customWidth="1"/>
    <col min="79" max="79" width="4.50390625" style="0" bestFit="1"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北海道　北空知広域水道企業団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7" ht="18.75" customHeight="1">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7"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7" ht="18.75" customHeight="1">
      <c r="A10" s="2"/>
      <c r="B10" s="50" t="str">
        <f>データ!$N$6</f>
        <v>-</v>
      </c>
      <c r="C10" s="51"/>
      <c r="D10" s="51"/>
      <c r="E10" s="51"/>
      <c r="F10" s="51"/>
      <c r="G10" s="51"/>
      <c r="H10" s="51"/>
      <c r="I10" s="50">
        <f>データ!$O$6</f>
        <v>93.05</v>
      </c>
      <c r="J10" s="51"/>
      <c r="K10" s="51"/>
      <c r="L10" s="51"/>
      <c r="M10" s="51"/>
      <c r="N10" s="51"/>
      <c r="O10" s="62"/>
      <c r="P10" s="52">
        <f>データ!$P$6</f>
        <v>94.85</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29705</v>
      </c>
      <c r="AM10" s="59"/>
      <c r="AN10" s="59"/>
      <c r="AO10" s="59"/>
      <c r="AP10" s="59"/>
      <c r="AQ10" s="59"/>
      <c r="AR10" s="59"/>
      <c r="AS10" s="59"/>
      <c r="AT10" s="50">
        <f>データ!$V$6</f>
        <v>214.34</v>
      </c>
      <c r="AU10" s="51"/>
      <c r="AV10" s="51"/>
      <c r="AW10" s="51"/>
      <c r="AX10" s="51"/>
      <c r="AY10" s="51"/>
      <c r="AZ10" s="51"/>
      <c r="BA10" s="51"/>
      <c r="BB10" s="52">
        <f>データ!$W$6</f>
        <v>138.59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ht="13.5">
      <c r="C83" s="25" t="s">
        <v>40</v>
      </c>
    </row>
    <row r="84" spans="2:15" ht="13.5"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2:15" ht="13.5" hidden="1">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pXGmqHaWvSP0yfZlyqoJprHaKh0cNJBcIvEqow+36PsIwEuOz1D0Jt7pAnTWIPQkDhuqUeRwEp9BWXeJrxEFcw==" saltValue="8xNxzzZgj5gq9BQ+hsAUC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topLeftCell="A1"/>
  </sheetViews>
  <sheetFormatPr defaultColWidth="9.00390625" defaultRowHeight="13.5"/>
  <cols>
    <col min="2" max="144" width="11.875" style="0" customWidth="1"/>
  </cols>
  <sheetData>
    <row r="1" spans="1:144" ht="13.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ht="13.5">
      <c r="A2" s="28" t="s">
        <v>54</v>
      </c>
      <c r="B2" s="28">
        <f>COLUMN()-1</f>
        <v>1</v>
      </c>
      <c r="C2" s="28">
        <f aca="true" t="shared" si="0" ref="C2:BR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aca="true" t="shared" si="1" ref="BS2:ED2">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aca="true" t="shared" si="2" ref="EE2:EN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ht="13.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ht="13.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ht="13.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ht="13.5">
      <c r="A6" s="28" t="s">
        <v>104</v>
      </c>
      <c r="B6" s="33">
        <f>B7</f>
        <v>2017</v>
      </c>
      <c r="C6" s="33">
        <f aca="true" t="shared" si="3" ref="C6:W6">C7</f>
        <v>19828</v>
      </c>
      <c r="D6" s="33">
        <f t="shared" si="3"/>
        <v>46</v>
      </c>
      <c r="E6" s="33">
        <f t="shared" si="3"/>
        <v>1</v>
      </c>
      <c r="F6" s="33">
        <f t="shared" si="3"/>
        <v>0</v>
      </c>
      <c r="G6" s="33">
        <f t="shared" si="3"/>
        <v>2</v>
      </c>
      <c r="H6" s="33" t="str">
        <f t="shared" si="3"/>
        <v>北海道　北空知広域水道企業団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93.05</v>
      </c>
      <c r="P6" s="34">
        <f t="shared" si="3"/>
        <v>94.85</v>
      </c>
      <c r="Q6" s="34">
        <f t="shared" si="3"/>
        <v>0</v>
      </c>
      <c r="R6" s="34" t="str">
        <f t="shared" si="3"/>
        <v>-</v>
      </c>
      <c r="S6" s="34" t="str">
        <f t="shared" si="3"/>
        <v>-</v>
      </c>
      <c r="T6" s="34" t="str">
        <f t="shared" si="3"/>
        <v>-</v>
      </c>
      <c r="U6" s="34">
        <f t="shared" si="3"/>
        <v>29705</v>
      </c>
      <c r="V6" s="34">
        <f t="shared" si="3"/>
        <v>214.34</v>
      </c>
      <c r="W6" s="34">
        <f t="shared" si="3"/>
        <v>138.59</v>
      </c>
      <c r="X6" s="35">
        <f>IF(X7="",NA(),X7)</f>
        <v>92.38</v>
      </c>
      <c r="Y6" s="35">
        <f aca="true" t="shared" si="4" ref="Y6:AG6">IF(Y7="",NA(),Y7)</f>
        <v>107.38</v>
      </c>
      <c r="Z6" s="35">
        <f t="shared" si="4"/>
        <v>107.03</v>
      </c>
      <c r="AA6" s="35">
        <f t="shared" si="4"/>
        <v>105.65</v>
      </c>
      <c r="AB6" s="35">
        <f t="shared" si="4"/>
        <v>100.05</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aca="true" t="shared" si="5" ref="AJ6:AR6">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2073.77</v>
      </c>
      <c r="AU6" s="35">
        <f aca="true" t="shared" si="6" ref="AU6:BC6">IF(AU7="",NA(),AU7)</f>
        <v>227.34</v>
      </c>
      <c r="AV6" s="35">
        <f t="shared" si="6"/>
        <v>352.14</v>
      </c>
      <c r="AW6" s="35">
        <f t="shared" si="6"/>
        <v>535.65</v>
      </c>
      <c r="AX6" s="35">
        <f t="shared" si="6"/>
        <v>790.91</v>
      </c>
      <c r="AY6" s="35">
        <f t="shared" si="6"/>
        <v>634.53</v>
      </c>
      <c r="AZ6" s="35">
        <f t="shared" si="6"/>
        <v>200.22</v>
      </c>
      <c r="BA6" s="35">
        <f t="shared" si="6"/>
        <v>212.95</v>
      </c>
      <c r="BB6" s="35">
        <f t="shared" si="6"/>
        <v>224.41</v>
      </c>
      <c r="BC6" s="35">
        <f t="shared" si="6"/>
        <v>243.44</v>
      </c>
      <c r="BD6" s="34" t="str">
        <f>IF(BD7="","",IF(BD7="-","【-】","【"&amp;SUBSTITUTE(TEXT(BD7,"#,##0.00"),"-","△")&amp;"】"))</f>
        <v>【243.44】</v>
      </c>
      <c r="BE6" s="35">
        <f>IF(BE7="",NA(),BE7)</f>
        <v>200.83</v>
      </c>
      <c r="BF6" s="35">
        <f aca="true" t="shared" si="7" ref="BF6:BN6">IF(BF7="",NA(),BF7)</f>
        <v>171.3</v>
      </c>
      <c r="BG6" s="35">
        <f t="shared" si="7"/>
        <v>151.1</v>
      </c>
      <c r="BH6" s="35">
        <f t="shared" si="7"/>
        <v>126.8</v>
      </c>
      <c r="BI6" s="35">
        <f t="shared" si="7"/>
        <v>112.51</v>
      </c>
      <c r="BJ6" s="35">
        <f t="shared" si="7"/>
        <v>368.94</v>
      </c>
      <c r="BK6" s="35">
        <f t="shared" si="7"/>
        <v>351.06</v>
      </c>
      <c r="BL6" s="35">
        <f t="shared" si="7"/>
        <v>333.48</v>
      </c>
      <c r="BM6" s="35">
        <f t="shared" si="7"/>
        <v>320.31</v>
      </c>
      <c r="BN6" s="35">
        <f t="shared" si="7"/>
        <v>303.26</v>
      </c>
      <c r="BO6" s="34" t="str">
        <f>IF(BO7="","",IF(BO7="-","【-】","【"&amp;SUBSTITUTE(TEXT(BO7,"#,##0.00"),"-","△")&amp;"】"))</f>
        <v>【303.26】</v>
      </c>
      <c r="BP6" s="35">
        <f>IF(BP7="",NA(),BP7)</f>
        <v>91.66</v>
      </c>
      <c r="BQ6" s="35">
        <f aca="true" t="shared" si="8" ref="BQ6:BY6">IF(BQ7="",NA(),BQ7)</f>
        <v>108.17</v>
      </c>
      <c r="BR6" s="35">
        <f t="shared" si="8"/>
        <v>107.94</v>
      </c>
      <c r="BS6" s="35">
        <f t="shared" si="8"/>
        <v>106.41</v>
      </c>
      <c r="BT6" s="35">
        <f t="shared" si="8"/>
        <v>99.89</v>
      </c>
      <c r="BU6" s="35">
        <f t="shared" si="8"/>
        <v>111.12</v>
      </c>
      <c r="BV6" s="35">
        <f t="shared" si="8"/>
        <v>112.92</v>
      </c>
      <c r="BW6" s="35">
        <f t="shared" si="8"/>
        <v>112.81</v>
      </c>
      <c r="BX6" s="35">
        <f t="shared" si="8"/>
        <v>113.88</v>
      </c>
      <c r="BY6" s="35">
        <f t="shared" si="8"/>
        <v>114.14</v>
      </c>
      <c r="BZ6" s="34" t="str">
        <f>IF(BZ7="","",IF(BZ7="-","【-】","【"&amp;SUBSTITUTE(TEXT(BZ7,"#,##0.00"),"-","△")&amp;"】"))</f>
        <v>【114.14】</v>
      </c>
      <c r="CA6" s="35">
        <f>IF(CA7="",NA(),CA7)</f>
        <v>110.87</v>
      </c>
      <c r="CB6" s="35">
        <f aca="true" t="shared" si="9" ref="CB6:CJ6">IF(CB7="",NA(),CB7)</f>
        <v>94.13</v>
      </c>
      <c r="CC6" s="35">
        <f t="shared" si="9"/>
        <v>97.37</v>
      </c>
      <c r="CD6" s="35">
        <f t="shared" si="9"/>
        <v>105.17</v>
      </c>
      <c r="CE6" s="35">
        <f t="shared" si="9"/>
        <v>113.18</v>
      </c>
      <c r="CF6" s="35">
        <f t="shared" si="9"/>
        <v>75.75</v>
      </c>
      <c r="CG6" s="35">
        <f t="shared" si="9"/>
        <v>75.3</v>
      </c>
      <c r="CH6" s="35">
        <f t="shared" si="9"/>
        <v>75.3</v>
      </c>
      <c r="CI6" s="35">
        <f t="shared" si="9"/>
        <v>74.02</v>
      </c>
      <c r="CJ6" s="35">
        <f t="shared" si="9"/>
        <v>73.03</v>
      </c>
      <c r="CK6" s="34" t="str">
        <f>IF(CK7="","",IF(CK7="-","【-】","【"&amp;SUBSTITUTE(TEXT(CK7,"#,##0.00"),"-","△")&amp;"】"))</f>
        <v>【73.03】</v>
      </c>
      <c r="CL6" s="35">
        <f>IF(CL7="",NA(),CL7)</f>
        <v>42.91</v>
      </c>
      <c r="CM6" s="35">
        <f aca="true" t="shared" si="10" ref="CM6:CU6">IF(CM7="",NA(),CM7)</f>
        <v>42.76</v>
      </c>
      <c r="CN6" s="35">
        <f t="shared" si="10"/>
        <v>40.85</v>
      </c>
      <c r="CO6" s="35">
        <f t="shared" si="10"/>
        <v>39.96</v>
      </c>
      <c r="CP6" s="35">
        <f t="shared" si="10"/>
        <v>39.17</v>
      </c>
      <c r="CQ6" s="35">
        <f t="shared" si="10"/>
        <v>64.12</v>
      </c>
      <c r="CR6" s="35">
        <f t="shared" si="10"/>
        <v>62.69</v>
      </c>
      <c r="CS6" s="35">
        <f t="shared" si="10"/>
        <v>61.82</v>
      </c>
      <c r="CT6" s="35">
        <f t="shared" si="10"/>
        <v>61.66</v>
      </c>
      <c r="CU6" s="35">
        <f t="shared" si="10"/>
        <v>62.19</v>
      </c>
      <c r="CV6" s="34" t="str">
        <f>IF(CV7="","",IF(CV7="-","【-】","【"&amp;SUBSTITUTE(TEXT(CV7,"#,##0.00"),"-","△")&amp;"】"))</f>
        <v>【62.19】</v>
      </c>
      <c r="CW6" s="35">
        <f>IF(CW7="",NA(),CW7)</f>
        <v>99.82</v>
      </c>
      <c r="CX6" s="35">
        <f aca="true" t="shared" si="11" ref="CX6:DF6">IF(CX7="",NA(),CX7)</f>
        <v>99.9</v>
      </c>
      <c r="CY6" s="35">
        <f t="shared" si="11"/>
        <v>99.75</v>
      </c>
      <c r="CZ6" s="35">
        <f t="shared" si="11"/>
        <v>99.86</v>
      </c>
      <c r="DA6" s="35">
        <f t="shared" si="11"/>
        <v>99.99</v>
      </c>
      <c r="DB6" s="35">
        <f t="shared" si="11"/>
        <v>100.12</v>
      </c>
      <c r="DC6" s="35">
        <f t="shared" si="11"/>
        <v>100.12</v>
      </c>
      <c r="DD6" s="35">
        <f t="shared" si="11"/>
        <v>100.03</v>
      </c>
      <c r="DE6" s="35">
        <f t="shared" si="11"/>
        <v>100.05</v>
      </c>
      <c r="DF6" s="35">
        <f t="shared" si="11"/>
        <v>100.05</v>
      </c>
      <c r="DG6" s="34" t="str">
        <f>IF(DG7="","",IF(DG7="-","【-】","【"&amp;SUBSTITUTE(TEXT(DG7,"#,##0.00"),"-","△")&amp;"】"))</f>
        <v>【100.05】</v>
      </c>
      <c r="DH6" s="35">
        <f>IF(DH7="",NA(),DH7)</f>
        <v>36.21</v>
      </c>
      <c r="DI6" s="35">
        <f aca="true" t="shared" si="12" ref="DI6:DQ6">IF(DI7="",NA(),DI7)</f>
        <v>52.53</v>
      </c>
      <c r="DJ6" s="35">
        <f t="shared" si="12"/>
        <v>53.84</v>
      </c>
      <c r="DK6" s="35">
        <f t="shared" si="12"/>
        <v>55.13</v>
      </c>
      <c r="DL6" s="35">
        <f t="shared" si="12"/>
        <v>59.84</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aca="true" t="shared" si="13" ref="DT6:EB6">IF(DT7="",NA(),DT7)</f>
        <v>0</v>
      </c>
      <c r="DU6" s="34">
        <f t="shared" si="13"/>
        <v>0</v>
      </c>
      <c r="DV6" s="34">
        <f t="shared" si="13"/>
        <v>0</v>
      </c>
      <c r="DW6" s="34">
        <f t="shared" si="13"/>
        <v>0</v>
      </c>
      <c r="DX6" s="35">
        <f t="shared" si="13"/>
        <v>13.72</v>
      </c>
      <c r="DY6" s="35">
        <f t="shared" si="13"/>
        <v>16.77</v>
      </c>
      <c r="DZ6" s="35">
        <f t="shared" si="13"/>
        <v>18.05</v>
      </c>
      <c r="EA6" s="35">
        <f t="shared" si="13"/>
        <v>19.44</v>
      </c>
      <c r="EB6" s="35">
        <f t="shared" si="13"/>
        <v>22.46</v>
      </c>
      <c r="EC6" s="34" t="str">
        <f>IF(EC7="","",IF(EC7="-","【-】","【"&amp;SUBSTITUTE(TEXT(EC7,"#,##0.00"),"-","△")&amp;"】"))</f>
        <v>【22.46】</v>
      </c>
      <c r="ED6" s="34">
        <f>IF(ED7="",NA(),ED7)</f>
        <v>0</v>
      </c>
      <c r="EE6" s="34">
        <f aca="true" t="shared" si="14" ref="EE6:EM6">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ht="13.5">
      <c r="A7" s="28"/>
      <c r="B7" s="37">
        <v>2017</v>
      </c>
      <c r="C7" s="37">
        <v>19828</v>
      </c>
      <c r="D7" s="37">
        <v>46</v>
      </c>
      <c r="E7" s="37">
        <v>1</v>
      </c>
      <c r="F7" s="37">
        <v>0</v>
      </c>
      <c r="G7" s="37">
        <v>2</v>
      </c>
      <c r="H7" s="37" t="s">
        <v>105</v>
      </c>
      <c r="I7" s="37" t="s">
        <v>106</v>
      </c>
      <c r="J7" s="37" t="s">
        <v>107</v>
      </c>
      <c r="K7" s="37" t="s">
        <v>108</v>
      </c>
      <c r="L7" s="37" t="s">
        <v>109</v>
      </c>
      <c r="M7" s="37" t="s">
        <v>110</v>
      </c>
      <c r="N7" s="38" t="s">
        <v>111</v>
      </c>
      <c r="O7" s="38">
        <v>93.05</v>
      </c>
      <c r="P7" s="38">
        <v>94.85</v>
      </c>
      <c r="Q7" s="38">
        <v>0</v>
      </c>
      <c r="R7" s="38" t="s">
        <v>111</v>
      </c>
      <c r="S7" s="38" t="s">
        <v>111</v>
      </c>
      <c r="T7" s="38" t="s">
        <v>111</v>
      </c>
      <c r="U7" s="38">
        <v>29705</v>
      </c>
      <c r="V7" s="38">
        <v>214.34</v>
      </c>
      <c r="W7" s="38">
        <v>138.59</v>
      </c>
      <c r="X7" s="38">
        <v>92.38</v>
      </c>
      <c r="Y7" s="38">
        <v>107.38</v>
      </c>
      <c r="Z7" s="38">
        <v>107.03</v>
      </c>
      <c r="AA7" s="38">
        <v>105.65</v>
      </c>
      <c r="AB7" s="38">
        <v>100.05</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2073.77</v>
      </c>
      <c r="AU7" s="38">
        <v>227.34</v>
      </c>
      <c r="AV7" s="38">
        <v>352.14</v>
      </c>
      <c r="AW7" s="38">
        <v>535.65</v>
      </c>
      <c r="AX7" s="38">
        <v>790.91</v>
      </c>
      <c r="AY7" s="38">
        <v>634.53</v>
      </c>
      <c r="AZ7" s="38">
        <v>200.22</v>
      </c>
      <c r="BA7" s="38">
        <v>212.95</v>
      </c>
      <c r="BB7" s="38">
        <v>224.41</v>
      </c>
      <c r="BC7" s="38">
        <v>243.44</v>
      </c>
      <c r="BD7" s="38">
        <v>243.44</v>
      </c>
      <c r="BE7" s="38">
        <v>200.83</v>
      </c>
      <c r="BF7" s="38">
        <v>171.3</v>
      </c>
      <c r="BG7" s="38">
        <v>151.1</v>
      </c>
      <c r="BH7" s="38">
        <v>126.8</v>
      </c>
      <c r="BI7" s="38">
        <v>112.51</v>
      </c>
      <c r="BJ7" s="38">
        <v>368.94</v>
      </c>
      <c r="BK7" s="38">
        <v>351.06</v>
      </c>
      <c r="BL7" s="38">
        <v>333.48</v>
      </c>
      <c r="BM7" s="38">
        <v>320.31</v>
      </c>
      <c r="BN7" s="38">
        <v>303.26</v>
      </c>
      <c r="BO7" s="38">
        <v>303.26</v>
      </c>
      <c r="BP7" s="38">
        <v>91.66</v>
      </c>
      <c r="BQ7" s="38">
        <v>108.17</v>
      </c>
      <c r="BR7" s="38">
        <v>107.94</v>
      </c>
      <c r="BS7" s="38">
        <v>106.41</v>
      </c>
      <c r="BT7" s="38">
        <v>99.89</v>
      </c>
      <c r="BU7" s="38">
        <v>111.12</v>
      </c>
      <c r="BV7" s="38">
        <v>112.92</v>
      </c>
      <c r="BW7" s="38">
        <v>112.81</v>
      </c>
      <c r="BX7" s="38">
        <v>113.88</v>
      </c>
      <c r="BY7" s="38">
        <v>114.14</v>
      </c>
      <c r="BZ7" s="38">
        <v>114.14</v>
      </c>
      <c r="CA7" s="38">
        <v>110.87</v>
      </c>
      <c r="CB7" s="38">
        <v>94.13</v>
      </c>
      <c r="CC7" s="38">
        <v>97.37</v>
      </c>
      <c r="CD7" s="38">
        <v>105.17</v>
      </c>
      <c r="CE7" s="38">
        <v>113.18</v>
      </c>
      <c r="CF7" s="38">
        <v>75.75</v>
      </c>
      <c r="CG7" s="38">
        <v>75.3</v>
      </c>
      <c r="CH7" s="38">
        <v>75.3</v>
      </c>
      <c r="CI7" s="38">
        <v>74.02</v>
      </c>
      <c r="CJ7" s="38">
        <v>73.03</v>
      </c>
      <c r="CK7" s="38">
        <v>73.03</v>
      </c>
      <c r="CL7" s="38">
        <v>42.91</v>
      </c>
      <c r="CM7" s="38">
        <v>42.76</v>
      </c>
      <c r="CN7" s="38">
        <v>40.85</v>
      </c>
      <c r="CO7" s="38">
        <v>39.96</v>
      </c>
      <c r="CP7" s="38">
        <v>39.17</v>
      </c>
      <c r="CQ7" s="38">
        <v>64.12</v>
      </c>
      <c r="CR7" s="38">
        <v>62.69</v>
      </c>
      <c r="CS7" s="38">
        <v>61.82</v>
      </c>
      <c r="CT7" s="38">
        <v>61.66</v>
      </c>
      <c r="CU7" s="38">
        <v>62.19</v>
      </c>
      <c r="CV7" s="38">
        <v>62.19</v>
      </c>
      <c r="CW7" s="38">
        <v>99.82</v>
      </c>
      <c r="CX7" s="38">
        <v>99.9</v>
      </c>
      <c r="CY7" s="38">
        <v>99.75</v>
      </c>
      <c r="CZ7" s="38">
        <v>99.86</v>
      </c>
      <c r="DA7" s="38">
        <v>99.99</v>
      </c>
      <c r="DB7" s="38">
        <v>100.12</v>
      </c>
      <c r="DC7" s="38">
        <v>100.12</v>
      </c>
      <c r="DD7" s="38">
        <v>100.03</v>
      </c>
      <c r="DE7" s="38">
        <v>100.05</v>
      </c>
      <c r="DF7" s="38">
        <v>100.05</v>
      </c>
      <c r="DG7" s="38">
        <v>100.05</v>
      </c>
      <c r="DH7" s="38">
        <v>36.21</v>
      </c>
      <c r="DI7" s="38">
        <v>52.53</v>
      </c>
      <c r="DJ7" s="38">
        <v>53.84</v>
      </c>
      <c r="DK7" s="38">
        <v>55.13</v>
      </c>
      <c r="DL7" s="38">
        <v>59.84</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v>
      </c>
      <c r="EB7" s="38">
        <v>22.46</v>
      </c>
      <c r="EC7" s="38">
        <v>22.46</v>
      </c>
      <c r="ED7" s="38">
        <v>0</v>
      </c>
      <c r="EE7" s="38">
        <v>0</v>
      </c>
      <c r="EF7" s="38">
        <v>0</v>
      </c>
      <c r="EG7" s="38">
        <v>0</v>
      </c>
      <c r="EH7" s="38">
        <v>0</v>
      </c>
      <c r="EI7" s="38">
        <v>0.25</v>
      </c>
      <c r="EJ7" s="38">
        <v>0.13</v>
      </c>
      <c r="EK7" s="38">
        <v>0.26</v>
      </c>
      <c r="EL7" s="38">
        <v>0.24</v>
      </c>
      <c r="EM7" s="38">
        <v>0.27</v>
      </c>
      <c r="EN7" s="38">
        <v>0.27</v>
      </c>
    </row>
    <row r="8" spans="24:144" ht="13.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3" ht="13.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北空知広域水道企業団</cp:lastModifiedBy>
  <cp:lastPrinted>2019-01-24T05:09:39Z</cp:lastPrinted>
  <dcterms:created xsi:type="dcterms:W3CDTF">2018-12-03T08:25:30Z</dcterms:created>
  <dcterms:modified xsi:type="dcterms:W3CDTF">2019-03-06T04:48:59Z</dcterms:modified>
  <cp:category/>
  <cp:version/>
  <cp:contentType/>
  <cp:contentStatus/>
</cp:coreProperties>
</file>