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guestworker\Desktop\"/>
    </mc:Choice>
  </mc:AlternateContent>
  <xr:revisionPtr revIDLastSave="0" documentId="13_ncr:1_{A1CE59AD-CAFD-4AD1-BDBE-FA95168AF7AD}" xr6:coauthVersionLast="47" xr6:coauthVersionMax="47" xr10:uidLastSave="{00000000-0000-0000-0000-000000000000}"/>
  <workbookProtection workbookAlgorithmName="SHA-512" workbookHashValue="NwIY8zf/dhmb2mXCuLHVhsTgcHvgdK3OFBJbcMauseJBk5bzO83eiEpDItZSl6pyeg01AJNtRzLGzio7NkaDAQ==" workbookSaltValue="9JToQahi1EEbeAv1SiE4dg==" workbookSpinCount="100000" lockStructure="1"/>
  <bookViews>
    <workbookView xWindow="135" yWindow="675" windowWidth="29040" windowHeight="16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F85" i="4"/>
  <c r="BB10" i="4"/>
  <c r="AT10" i="4"/>
  <c r="AL10" i="4"/>
  <c r="W10" i="4"/>
  <c r="I10" i="4"/>
  <c r="B10" i="4"/>
  <c r="AT8" i="4"/>
  <c r="P8" i="4"/>
  <c r="B8" i="4"/>
</calcChain>
</file>

<file path=xl/sharedStrings.xml><?xml version="1.0" encoding="utf-8"?>
<sst xmlns="http://schemas.openxmlformats.org/spreadsheetml/2006/main" count="231" uniqueCount="116">
  <si>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</si>
  <si>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</si>
  <si>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</si>
  <si>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</si>
  <si>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</si>
  <si>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</si>
  <si>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</si>
  <si>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</si>
  <si>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</si>
  <si>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</si>
  <si>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</si>
  <si>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</si>
  <si>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</si>
  <si>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</si>
  <si>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</si>
  <si>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</si>
  <si>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</si>
  <si>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</si>
  <si>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</si>
  <si>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</si>
  <si>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</si>
  <si>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</si>
  <si>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</si>
  <si>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</si>
  <si>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</si>
  <si>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</si>
  <si>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</si>
  <si>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</si>
  <si>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</si>
  <si>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</si>
  <si>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</si>
  <si>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</si>
  <si>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</si>
  <si>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</si>
  <si>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</si>
  <si>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</si>
  <si>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</si>
  <si>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</si>
  <si>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</si>
  <si>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</si>
  <si>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</si>
  <si>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</si>
  <si>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</si>
  <si>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</si>
  <si>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</si>
  <si>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</si>
  <si>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</si>
  <si>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</si>
  <si>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</si>
  <si>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</si>
  <si>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</si>
  <si>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</si>
  <si>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</si>
  <si>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</si>
  <si>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</si>
  <si>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</si>
  <si>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</si>
  <si>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</si>
  <si>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</si>
  <si>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</si>
  <si>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</si>
  <si>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</si>
  <si>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</si>
  <si>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</si>
  <si>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</si>
  <si>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</si>
  <si>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</si>
  <si>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</si>
  <si>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</si>
  <si>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</si>
  <si>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</si>
  <si>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</si>
  <si>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</si>
  <si>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</si>
  <si>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</si>
  <si>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</si>
  <si>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</si>
  <si>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</si>
  <si>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</si>
  <si>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</si>
  <si>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</si>
  <si>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</si>
  <si>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</si>
  <si>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</si>
  <si>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</si>
  <si>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</si>
  <si>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</si>
  <si>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</si>
  <si>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</si>
  <si>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</si>
  <si>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</si>
  <si>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</si>
  <si>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</si>
  <si>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北空知広域水道企業団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</si>
  <si>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</si>
  <si>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</si>
  <si>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</si>
  <si>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</si>
  <si>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</si>
  <si>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</si>
  <si>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</si>
  <si>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</si>
  <si>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</si>
  <si>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</si>
  <si>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</si>
  <si>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</si>
  <si>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</si>
  <si>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</si>
  <si>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</si>
  <si>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</si>
  <si>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</si>
  <si>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</si>
  <si>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</si>
  <si>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用水供給開始から36年を経過し、施設の老朽化が進んでいることから、①有形固定資産減価償却率は、類似団体平均値を若干上回る値となっていますが、平均的な水準であると思われます。
また、管路施設は、現段階では法定耐用年数を迎えた施設はなく、②管路経年化率、③管路更新率ともに0%となっていますが、今後は順次耐用年数を迎えることとなるため、耐震化計画に基づき、適切な整備あるいは更新を進めるとともに施設の延命化や維持管理費用の効率的な運用を検討していく必要があります。</t>
    <rPh sb="0" eb="2">
      <t>ヨウスイ</t>
    </rPh>
    <rPh sb="2" eb="4">
      <t>キョウキュウ</t>
    </rPh>
    <rPh sb="4" eb="6">
      <t>カイシ</t>
    </rPh>
    <rPh sb="10" eb="11">
      <t>ネン</t>
    </rPh>
    <rPh sb="12" eb="14">
      <t>ケイカ</t>
    </rPh>
    <rPh sb="19" eb="21">
      <t>ロウキュウ</t>
    </rPh>
    <rPh sb="47" eb="49">
      <t>ルイジ</t>
    </rPh>
    <rPh sb="49" eb="51">
      <t>ダンタイ</t>
    </rPh>
    <rPh sb="53" eb="54">
      <t>アタイ</t>
    </rPh>
    <rPh sb="172" eb="173">
      <t>モト</t>
    </rPh>
    <rPh sb="176" eb="178">
      <t>テキセツ</t>
    </rPh>
    <rPh sb="179" eb="181">
      <t>セイビ</t>
    </rPh>
    <rPh sb="185" eb="187">
      <t>コウシン</t>
    </rPh>
    <phoneticPr fontId="4"/>
  </si>
  <si>
    <t xml:space="preserve">当企業団の経営状況は、各指標が示すとおり概ね良好な水準で推移していますが、今後、見込まれる施設・設備の更新において、給水人口の減少に伴う施設利用率の低さが課題となるため、計画的に規模の適正化（ダウンサイジングやスペックダウン）を図ることが望まれます。
このことから当企業団では、これら施設・設備の規模の適正化を図りつつ、可能な限りトータルコストを削減するため、既存の財政計画及び施設の耐震化計画を踏まえた経営戦略を令和２年度に策定し、今後の更新需要への対応と水道用水の安定供給のため、中長期的な視点に立った経営に一層努めることとしています。
</t>
    <rPh sb="37" eb="39">
      <t>コンゴ</t>
    </rPh>
    <rPh sb="40" eb="42">
      <t>ミコ</t>
    </rPh>
    <rPh sb="45" eb="47">
      <t>シセツ</t>
    </rPh>
    <rPh sb="48" eb="50">
      <t>セツビ</t>
    </rPh>
    <rPh sb="51" eb="53">
      <t>コウシン</t>
    </rPh>
    <rPh sb="85" eb="87">
      <t>ケイカク</t>
    </rPh>
    <rPh sb="87" eb="88">
      <t>テキ</t>
    </rPh>
    <rPh sb="89" eb="91">
      <t>キボ</t>
    </rPh>
    <rPh sb="92" eb="95">
      <t>テキセイカ</t>
    </rPh>
    <rPh sb="148" eb="150">
      <t>キボ</t>
    </rPh>
    <rPh sb="180" eb="182">
      <t>キゾン</t>
    </rPh>
    <rPh sb="187" eb="188">
      <t>オヨ</t>
    </rPh>
    <rPh sb="189" eb="191">
      <t>シセツ</t>
    </rPh>
    <rPh sb="192" eb="195">
      <t>タイシンカ</t>
    </rPh>
    <rPh sb="195" eb="197">
      <t>ケイカク</t>
    </rPh>
    <rPh sb="207" eb="209">
      <t>レイワ</t>
    </rPh>
    <rPh sb="210" eb="212">
      <t>ネンド</t>
    </rPh>
    <rPh sb="226" eb="228">
      <t>タイオウ</t>
    </rPh>
    <phoneticPr fontId="4"/>
  </si>
  <si>
    <t>当年度は、浄水場の受電設備等の大規模な更新に伴う従来資産の除却によって費用全体が大きく増加したため、経常損失が発生し、①経常収支比率は、100%を下回りましたが、欠損金の発生はなく、②累積欠損金比率は、引き続き0％となっています。③流動比率は、前述の大規模な更新工事の実施によって、前年度に比べ保有資金が減ったため、減少が見られますが、類似団体平均値を大きく上回っています。④企業債残高対給水収益比率は、創設時の起債に対する償還は終えたものの、新たな更新事業に対する起債により企業債残高が増えたことから前年度に比べ上昇しています。⑤料金回収率は、100％を若干下回りましたが、他会計からの繰入金等はなく、経営に必要な経費を料金で賄うことができています。⑥給水原価は、前年度に比べ、資産減耗費等の費用の増加によって上昇しています。⑦施設利用率は、管内給水人口の減少等によって引き続き低い値となっています。⑧有収率は、類似団体平均を下回りますが、引き続き高い値を維持しています。</t>
    <rPh sb="5" eb="8">
      <t>ジョウスイジョウ</t>
    </rPh>
    <rPh sb="9" eb="11">
      <t>ジュデン</t>
    </rPh>
    <rPh sb="11" eb="13">
      <t>セツビ</t>
    </rPh>
    <rPh sb="13" eb="14">
      <t>トウ</t>
    </rPh>
    <rPh sb="15" eb="18">
      <t>ダイキボ</t>
    </rPh>
    <rPh sb="19" eb="21">
      <t>コウシン</t>
    </rPh>
    <rPh sb="22" eb="23">
      <t>トモナ</t>
    </rPh>
    <rPh sb="24" eb="26">
      <t>ジュウライ</t>
    </rPh>
    <rPh sb="26" eb="28">
      <t>シサン</t>
    </rPh>
    <rPh sb="29" eb="31">
      <t>ジョキャク</t>
    </rPh>
    <rPh sb="40" eb="41">
      <t>オオ</t>
    </rPh>
    <rPh sb="43" eb="45">
      <t>ゾウカ</t>
    </rPh>
    <rPh sb="50" eb="52">
      <t>ケイジョウ</t>
    </rPh>
    <rPh sb="52" eb="54">
      <t>ソンシツ</t>
    </rPh>
    <rPh sb="55" eb="57">
      <t>ハッセイ</t>
    </rPh>
    <rPh sb="73" eb="75">
      <t>シタマワ</t>
    </rPh>
    <rPh sb="122" eb="124">
      <t>ゼンジュツ</t>
    </rPh>
    <rPh sb="125" eb="128">
      <t>ダイキボ</t>
    </rPh>
    <rPh sb="129" eb="131">
      <t>コウシン</t>
    </rPh>
    <rPh sb="152" eb="153">
      <t>ヘ</t>
    </rPh>
    <rPh sb="158" eb="160">
      <t>ゲンショウ</t>
    </rPh>
    <rPh sb="161" eb="162">
      <t>ミ</t>
    </rPh>
    <rPh sb="168" eb="170">
      <t>ルイジ</t>
    </rPh>
    <rPh sb="170" eb="172">
      <t>ダンタイ</t>
    </rPh>
    <rPh sb="174" eb="175">
      <t>チ</t>
    </rPh>
    <rPh sb="215" eb="216">
      <t>オ</t>
    </rPh>
    <rPh sb="238" eb="241">
      <t>キギョウサイ</t>
    </rPh>
    <rPh sb="251" eb="254">
      <t>ゼンネンド</t>
    </rPh>
    <rPh sb="255" eb="256">
      <t>クラ</t>
    </rPh>
    <rPh sb="278" eb="280">
      <t>ジャッカン</t>
    </rPh>
    <rPh sb="280" eb="282">
      <t>シタマワ</t>
    </rPh>
    <rPh sb="294" eb="296">
      <t>クリイレ</t>
    </rPh>
    <rPh sb="296" eb="297">
      <t>キン</t>
    </rPh>
    <rPh sb="297" eb="298">
      <t>トウ</t>
    </rPh>
    <rPh sb="333" eb="334">
      <t>マエ</t>
    </rPh>
    <rPh sb="337" eb="338">
      <t>クラ</t>
    </rPh>
    <rPh sb="340" eb="342">
      <t>シサン</t>
    </rPh>
    <rPh sb="342" eb="344">
      <t>ゲンモウ</t>
    </rPh>
    <rPh sb="344" eb="345">
      <t>ヒ</t>
    </rPh>
    <rPh sb="345" eb="346">
      <t>トウ</t>
    </rPh>
    <rPh sb="386" eb="387">
      <t>ヒ</t>
    </rPh>
    <rPh sb="388" eb="389">
      <t>ツヅ</t>
    </rPh>
    <rPh sb="407" eb="409">
      <t>ルイジ</t>
    </rPh>
    <rPh sb="409" eb="411">
      <t>ダンタイ</t>
    </rPh>
    <rPh sb="411" eb="413">
      <t>ヘイキン</t>
    </rPh>
    <rPh sb="414" eb="416">
      <t>シタマワ</t>
    </rPh>
    <rPh sb="421" eb="422">
      <t>ヒ</t>
    </rPh>
    <rPh sb="423" eb="424">
      <t>ツヅ</t>
    </rPh>
    <rPh sb="425" eb="426">
      <t>タカ</t>
    </rPh>
    <rPh sb="429" eb="431">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</si>
</sst>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A4-40AF-BE29-6F9733E46B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88A4-40AF-BE29-6F9733E46B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105.65</c:v>
                </c:pt>
                <c:pt idx="1">
                  <c:v>100.05</c:v>
                </c:pt>
                <c:pt idx="2">
                  <c:v>108.42</c:v>
                </c:pt>
                <c:pt idx="3">
                  <c:v>103.42</c:v>
                </c:pt>
                <c:pt idx="4">
                  <c:v>93.18</c:v>
                </c:pt>
              </c:numCache>
            </c:numRef>
          </c:val>
          <c:extLst>
            <c:ext xmlns:c16="http://schemas.microsoft.com/office/drawing/2014/chart" uri="{C3380CC4-5D6E-409C-BE32-E72D297353CC}">
              <c16:uniqueId val="{00000000-81FD-4E47-BB51-0F2683D5C5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81FD-4E47-BB51-0F2683D5C5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55.13</c:v>
                </c:pt>
                <c:pt idx="1">
                  <c:v>59.84</c:v>
                </c:pt>
                <c:pt idx="2">
                  <c:v>57.48</c:v>
                </c:pt>
                <c:pt idx="3">
                  <c:v>58.82</c:v>
                </c:pt>
                <c:pt idx="4">
                  <c:v>58.18</c:v>
                </c:pt>
              </c:numCache>
            </c:numRef>
          </c:val>
          <c:extLst>
            <c:ext xmlns:c16="http://schemas.microsoft.com/office/drawing/2014/chart" uri="{C3380CC4-5D6E-409C-BE32-E72D297353CC}">
              <c16:uniqueId val="{00000000-A0AB-4F2E-8BE5-B9C3B38854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A0AB-4F2E-8BE5-B9C3B38854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3F-462D-B502-7468C7CCF1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503F-462D-B502-7468C7CCF1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DC-4377-997F-A99CDFF1A2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14DC-4377-997F-A99CDFF1A2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535.65</c:v>
                </c:pt>
                <c:pt idx="1">
                  <c:v>790.91</c:v>
                </c:pt>
                <c:pt idx="2">
                  <c:v>1125.75</c:v>
                </c:pt>
                <c:pt idx="3">
                  <c:v>1126.3699999999999</c:v>
                </c:pt>
                <c:pt idx="4">
                  <c:v>833.37</c:v>
                </c:pt>
              </c:numCache>
            </c:numRef>
          </c:val>
          <c:extLst>
            <c:ext xmlns:c16="http://schemas.microsoft.com/office/drawing/2014/chart" uri="{C3380CC4-5D6E-409C-BE32-E72D297353CC}">
              <c16:uniqueId val="{00000000-0133-48ED-AA54-E8775BCCF3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0133-48ED-AA54-E8775BCCF3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126.8</c:v>
                </c:pt>
                <c:pt idx="1">
                  <c:v>112.51</c:v>
                </c:pt>
                <c:pt idx="2">
                  <c:v>110.1</c:v>
                </c:pt>
                <c:pt idx="3">
                  <c:v>145.34</c:v>
                </c:pt>
                <c:pt idx="4">
                  <c:v>194.39</c:v>
                </c:pt>
              </c:numCache>
            </c:numRef>
          </c:val>
          <c:extLst>
            <c:ext xmlns:c16="http://schemas.microsoft.com/office/drawing/2014/chart" uri="{C3380CC4-5D6E-409C-BE32-E72D297353CC}">
              <c16:uniqueId val="{00000000-C04D-4475-88D9-2B2F6C2F5E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C04D-4475-88D9-2B2F6C2F5E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106.41</c:v>
                </c:pt>
                <c:pt idx="1">
                  <c:v>99.89</c:v>
                </c:pt>
                <c:pt idx="2">
                  <c:v>110.02</c:v>
                </c:pt>
                <c:pt idx="3">
                  <c:v>103.97</c:v>
                </c:pt>
                <c:pt idx="4">
                  <c:v>91.83</c:v>
                </c:pt>
              </c:numCache>
            </c:numRef>
          </c:val>
          <c:extLst>
            <c:ext xmlns:c16="http://schemas.microsoft.com/office/drawing/2014/chart" uri="{C3380CC4-5D6E-409C-BE32-E72D297353CC}">
              <c16:uniqueId val="{00000000-CAA6-46B8-A1AD-44D69BDE44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CAA6-46B8-A1AD-44D69BDE44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105.17</c:v>
                </c:pt>
                <c:pt idx="1">
                  <c:v>113.18</c:v>
                </c:pt>
                <c:pt idx="2">
                  <c:v>102.96</c:v>
                </c:pt>
                <c:pt idx="3">
                  <c:v>108.22</c:v>
                </c:pt>
                <c:pt idx="4">
                  <c:v>123.03</c:v>
                </c:pt>
              </c:numCache>
            </c:numRef>
          </c:val>
          <c:extLst>
            <c:ext xmlns:c16="http://schemas.microsoft.com/office/drawing/2014/chart" uri="{C3380CC4-5D6E-409C-BE32-E72D297353CC}">
              <c16:uniqueId val="{00000000-0FB4-4A78-A250-99B8AA7804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0FB4-4A78-A250-99B8AA7804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39.96</c:v>
                </c:pt>
                <c:pt idx="1">
                  <c:v>39.17</c:v>
                </c:pt>
                <c:pt idx="2">
                  <c:v>39.03</c:v>
                </c:pt>
                <c:pt idx="3">
                  <c:v>39.51</c:v>
                </c:pt>
                <c:pt idx="4">
                  <c:v>39.28</c:v>
                </c:pt>
              </c:numCache>
            </c:numRef>
          </c:val>
          <c:extLst>
            <c:ext xmlns:c16="http://schemas.microsoft.com/office/drawing/2014/chart" uri="{C3380CC4-5D6E-409C-BE32-E72D297353CC}">
              <c16:uniqueId val="{00000000-A08F-414F-9793-8D0C3F82D5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A08F-414F-9793-8D0C3F82D5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99.86</c:v>
                </c:pt>
                <c:pt idx="1">
                  <c:v>99.99</c:v>
                </c:pt>
                <c:pt idx="2">
                  <c:v>100</c:v>
                </c:pt>
                <c:pt idx="3">
                  <c:v>100</c:v>
                </c:pt>
                <c:pt idx="4">
                  <c:v>99.84</c:v>
                </c:pt>
              </c:numCache>
            </c:numRef>
          </c:val>
          <c:extLst>
            <c:ext xmlns:c16="http://schemas.microsoft.com/office/drawing/2014/chart" uri="{C3380CC4-5D6E-409C-BE32-E72D297353CC}">
              <c16:uniqueId val="{00000000-262A-43A6-8152-219BB9A95B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262A-43A6-8152-219BB9A95B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北空知広域水道企業団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88.65</v>
      </c>
      <c r="J10" s="68"/>
      <c r="K10" s="68"/>
      <c r="L10" s="68"/>
      <c r="M10" s="68"/>
      <c r="N10" s="68"/>
      <c r="O10" s="69"/>
      <c r="P10" s="70">
        <f>データ!$P$6</f>
        <v>96.17</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28481</v>
      </c>
      <c r="AM10" s="71"/>
      <c r="AN10" s="71"/>
      <c r="AO10" s="71"/>
      <c r="AP10" s="71"/>
      <c r="AQ10" s="71"/>
      <c r="AR10" s="71"/>
      <c r="AS10" s="71"/>
      <c r="AT10" s="67">
        <f>データ!$V$6</f>
        <v>214.34</v>
      </c>
      <c r="AU10" s="68"/>
      <c r="AV10" s="68"/>
      <c r="AW10" s="68"/>
      <c r="AX10" s="68"/>
      <c r="AY10" s="68"/>
      <c r="AZ10" s="68"/>
      <c r="BA10" s="68"/>
      <c r="BB10" s="70">
        <f>データ!$W$6</f>
        <v>132.88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6+QsH9MWT1Rv+NpH8rl/QK4Zl/UO/rPLAWOPt+VMi7ugRcCP4ASref4V9Xf2Q4qtRdn0/nJNkyRDJgRb2/zkww==" saltValue="pTTsNWE9MWpFMRi6rbZm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19828</v>
      </c>
      <c r="D6" s="34">
        <f t="shared" si="3"/>
        <v>46</v>
      </c>
      <c r="E6" s="34">
        <f t="shared" si="3"/>
        <v>1</v>
      </c>
      <c r="F6" s="34">
        <f t="shared" si="3"/>
        <v>0</v>
      </c>
      <c r="G6" s="34">
        <f t="shared" si="3"/>
        <v>2</v>
      </c>
      <c r="H6" s="34" t="str">
        <f t="shared" si="3"/>
        <v>北海道　北空知広域水道企業団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88.65</v>
      </c>
      <c r="P6" s="35">
        <f t="shared" si="3"/>
        <v>96.17</v>
      </c>
      <c r="Q6" s="35">
        <f t="shared" si="3"/>
        <v>0</v>
      </c>
      <c r="R6" s="35" t="str">
        <f t="shared" si="3"/>
        <v>-</v>
      </c>
      <c r="S6" s="35" t="str">
        <f t="shared" si="3"/>
        <v>-</v>
      </c>
      <c r="T6" s="35" t="str">
        <f t="shared" si="3"/>
        <v>-</v>
      </c>
      <c r="U6" s="35">
        <f t="shared" si="3"/>
        <v>28481</v>
      </c>
      <c r="V6" s="35">
        <f t="shared" si="3"/>
        <v>214.34</v>
      </c>
      <c r="W6" s="35">
        <f t="shared" si="3"/>
        <v>132.88</v>
      </c>
      <c r="X6" s="36">
        <f>IF(X7="",NA(),X7)</f>
        <v>105.65</v>
      </c>
      <c r="Y6" s="36">
        <f t="shared" ref="Y6:AG6" si="4">IF(Y7="",NA(),Y7)</f>
        <v>100.05</v>
      </c>
      <c r="Z6" s="36">
        <f t="shared" si="4"/>
        <v>108.42</v>
      </c>
      <c r="AA6" s="36">
        <f t="shared" si="4"/>
        <v>103.42</v>
      </c>
      <c r="AB6" s="36">
        <f t="shared" si="4"/>
        <v>93.18</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535.65</v>
      </c>
      <c r="AU6" s="36">
        <f t="shared" ref="AU6:BC6" si="6">IF(AU7="",NA(),AU7)</f>
        <v>790.91</v>
      </c>
      <c r="AV6" s="36">
        <f t="shared" si="6"/>
        <v>1125.75</v>
      </c>
      <c r="AW6" s="36">
        <f t="shared" si="6"/>
        <v>1126.3699999999999</v>
      </c>
      <c r="AX6" s="36">
        <f t="shared" si="6"/>
        <v>833.37</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126.8</v>
      </c>
      <c r="BF6" s="36">
        <f t="shared" ref="BF6:BN6" si="7">IF(BF7="",NA(),BF7)</f>
        <v>112.51</v>
      </c>
      <c r="BG6" s="36">
        <f t="shared" si="7"/>
        <v>110.1</v>
      </c>
      <c r="BH6" s="36">
        <f t="shared" si="7"/>
        <v>145.34</v>
      </c>
      <c r="BI6" s="36">
        <f t="shared" si="7"/>
        <v>194.39</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106.41</v>
      </c>
      <c r="BQ6" s="36">
        <f t="shared" ref="BQ6:BY6" si="8">IF(BQ7="",NA(),BQ7)</f>
        <v>99.89</v>
      </c>
      <c r="BR6" s="36">
        <f t="shared" si="8"/>
        <v>110.02</v>
      </c>
      <c r="BS6" s="36">
        <f t="shared" si="8"/>
        <v>103.97</v>
      </c>
      <c r="BT6" s="36">
        <f t="shared" si="8"/>
        <v>91.83</v>
      </c>
      <c r="BU6" s="36">
        <f t="shared" si="8"/>
        <v>113.88</v>
      </c>
      <c r="BV6" s="36">
        <f t="shared" si="8"/>
        <v>114.14</v>
      </c>
      <c r="BW6" s="36">
        <f t="shared" si="8"/>
        <v>112.83</v>
      </c>
      <c r="BX6" s="36">
        <f t="shared" si="8"/>
        <v>112.84</v>
      </c>
      <c r="BY6" s="36">
        <f t="shared" si="8"/>
        <v>110.77</v>
      </c>
      <c r="BZ6" s="35" t="str">
        <f>IF(BZ7="","",IF(BZ7="-","【-】","【"&amp;SUBSTITUTE(TEXT(BZ7,"#,##0.00"),"-","△")&amp;"】"))</f>
        <v>【110.77】</v>
      </c>
      <c r="CA6" s="36">
        <f>IF(CA7="",NA(),CA7)</f>
        <v>105.17</v>
      </c>
      <c r="CB6" s="36">
        <f t="shared" ref="CB6:CJ6" si="9">IF(CB7="",NA(),CB7)</f>
        <v>113.18</v>
      </c>
      <c r="CC6" s="36">
        <f t="shared" si="9"/>
        <v>102.96</v>
      </c>
      <c r="CD6" s="36">
        <f t="shared" si="9"/>
        <v>108.22</v>
      </c>
      <c r="CE6" s="36">
        <f t="shared" si="9"/>
        <v>123.03</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39.96</v>
      </c>
      <c r="CM6" s="36">
        <f t="shared" ref="CM6:CU6" si="10">IF(CM7="",NA(),CM7)</f>
        <v>39.17</v>
      </c>
      <c r="CN6" s="36">
        <f t="shared" si="10"/>
        <v>39.03</v>
      </c>
      <c r="CO6" s="36">
        <f t="shared" si="10"/>
        <v>39.51</v>
      </c>
      <c r="CP6" s="36">
        <f t="shared" si="10"/>
        <v>39.28</v>
      </c>
      <c r="CQ6" s="36">
        <f t="shared" si="10"/>
        <v>61.66</v>
      </c>
      <c r="CR6" s="36">
        <f t="shared" si="10"/>
        <v>62.19</v>
      </c>
      <c r="CS6" s="36">
        <f t="shared" si="10"/>
        <v>61.77</v>
      </c>
      <c r="CT6" s="36">
        <f t="shared" si="10"/>
        <v>61.69</v>
      </c>
      <c r="CU6" s="36">
        <f t="shared" si="10"/>
        <v>62.26</v>
      </c>
      <c r="CV6" s="35" t="str">
        <f>IF(CV7="","",IF(CV7="-","【-】","【"&amp;SUBSTITUTE(TEXT(CV7,"#,##0.00"),"-","△")&amp;"】"))</f>
        <v>【62.26】</v>
      </c>
      <c r="CW6" s="36">
        <f>IF(CW7="",NA(),CW7)</f>
        <v>99.86</v>
      </c>
      <c r="CX6" s="36">
        <f t="shared" ref="CX6:DF6" si="11">IF(CX7="",NA(),CX7)</f>
        <v>99.99</v>
      </c>
      <c r="CY6" s="36">
        <f t="shared" si="11"/>
        <v>100</v>
      </c>
      <c r="CZ6" s="36">
        <f t="shared" si="11"/>
        <v>100</v>
      </c>
      <c r="DA6" s="36">
        <f t="shared" si="11"/>
        <v>99.84</v>
      </c>
      <c r="DB6" s="36">
        <f t="shared" si="11"/>
        <v>100.05</v>
      </c>
      <c r="DC6" s="36">
        <f t="shared" si="11"/>
        <v>100.05</v>
      </c>
      <c r="DD6" s="36">
        <f t="shared" si="11"/>
        <v>100.08</v>
      </c>
      <c r="DE6" s="36">
        <f t="shared" si="11"/>
        <v>100</v>
      </c>
      <c r="DF6" s="36">
        <f t="shared" si="11"/>
        <v>100.16</v>
      </c>
      <c r="DG6" s="35" t="str">
        <f>IF(DG7="","",IF(DG7="-","【-】","【"&amp;SUBSTITUTE(TEXT(DG7,"#,##0.00"),"-","△")&amp;"】"))</f>
        <v>【100.16】</v>
      </c>
      <c r="DH6" s="36">
        <f>IF(DH7="",NA(),DH7)</f>
        <v>55.13</v>
      </c>
      <c r="DI6" s="36">
        <f t="shared" ref="DI6:DQ6" si="12">IF(DI7="",NA(),DI7)</f>
        <v>59.84</v>
      </c>
      <c r="DJ6" s="36">
        <f t="shared" si="12"/>
        <v>57.48</v>
      </c>
      <c r="DK6" s="36">
        <f t="shared" si="12"/>
        <v>58.82</v>
      </c>
      <c r="DL6" s="36">
        <f t="shared" si="12"/>
        <v>58.18</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19828</v>
      </c>
      <c r="D7" s="38">
        <v>46</v>
      </c>
      <c r="E7" s="38">
        <v>1</v>
      </c>
      <c r="F7" s="38">
        <v>0</v>
      </c>
      <c r="G7" s="38">
        <v>2</v>
      </c>
      <c r="H7" s="38" t="s">
        <v>93</v>
      </c>
      <c r="I7" s="38" t="s">
        <v>94</v>
      </c>
      <c r="J7" s="38" t="s">
        <v>95</v>
      </c>
      <c r="K7" s="38" t="s">
        <v>96</v>
      </c>
      <c r="L7" s="38" t="s">
        <v>97</v>
      </c>
      <c r="M7" s="38" t="s">
        <v>98</v>
      </c>
      <c r="N7" s="39" t="s">
        <v>99</v>
      </c>
      <c r="O7" s="39">
        <v>88.65</v>
      </c>
      <c r="P7" s="39">
        <v>96.17</v>
      </c>
      <c r="Q7" s="39">
        <v>0</v>
      </c>
      <c r="R7" s="39" t="s">
        <v>99</v>
      </c>
      <c r="S7" s="39" t="s">
        <v>99</v>
      </c>
      <c r="T7" s="39" t="s">
        <v>99</v>
      </c>
      <c r="U7" s="39">
        <v>28481</v>
      </c>
      <c r="V7" s="39">
        <v>214.34</v>
      </c>
      <c r="W7" s="39">
        <v>132.88</v>
      </c>
      <c r="X7" s="39">
        <v>105.65</v>
      </c>
      <c r="Y7" s="39">
        <v>100.05</v>
      </c>
      <c r="Z7" s="39">
        <v>108.42</v>
      </c>
      <c r="AA7" s="39">
        <v>103.42</v>
      </c>
      <c r="AB7" s="39">
        <v>93.18</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535.65</v>
      </c>
      <c r="AU7" s="39">
        <v>790.91</v>
      </c>
      <c r="AV7" s="39">
        <v>1125.75</v>
      </c>
      <c r="AW7" s="39">
        <v>1126.3699999999999</v>
      </c>
      <c r="AX7" s="39">
        <v>833.37</v>
      </c>
      <c r="AY7" s="39">
        <v>224.41</v>
      </c>
      <c r="AZ7" s="39">
        <v>243.44</v>
      </c>
      <c r="BA7" s="39">
        <v>258.49</v>
      </c>
      <c r="BB7" s="39">
        <v>271.10000000000002</v>
      </c>
      <c r="BC7" s="39">
        <v>284.45</v>
      </c>
      <c r="BD7" s="39">
        <v>284.45</v>
      </c>
      <c r="BE7" s="39">
        <v>126.8</v>
      </c>
      <c r="BF7" s="39">
        <v>112.51</v>
      </c>
      <c r="BG7" s="39">
        <v>110.1</v>
      </c>
      <c r="BH7" s="39">
        <v>145.34</v>
      </c>
      <c r="BI7" s="39">
        <v>194.39</v>
      </c>
      <c r="BJ7" s="39">
        <v>320.31</v>
      </c>
      <c r="BK7" s="39">
        <v>303.26</v>
      </c>
      <c r="BL7" s="39">
        <v>290.31</v>
      </c>
      <c r="BM7" s="39">
        <v>272.95999999999998</v>
      </c>
      <c r="BN7" s="39">
        <v>260.95999999999998</v>
      </c>
      <c r="BO7" s="39">
        <v>260.95999999999998</v>
      </c>
      <c r="BP7" s="39">
        <v>106.41</v>
      </c>
      <c r="BQ7" s="39">
        <v>99.89</v>
      </c>
      <c r="BR7" s="39">
        <v>110.02</v>
      </c>
      <c r="BS7" s="39">
        <v>103.97</v>
      </c>
      <c r="BT7" s="39">
        <v>91.83</v>
      </c>
      <c r="BU7" s="39">
        <v>113.88</v>
      </c>
      <c r="BV7" s="39">
        <v>114.14</v>
      </c>
      <c r="BW7" s="39">
        <v>112.83</v>
      </c>
      <c r="BX7" s="39">
        <v>112.84</v>
      </c>
      <c r="BY7" s="39">
        <v>110.77</v>
      </c>
      <c r="BZ7" s="39">
        <v>110.77</v>
      </c>
      <c r="CA7" s="39">
        <v>105.17</v>
      </c>
      <c r="CB7" s="39">
        <v>113.18</v>
      </c>
      <c r="CC7" s="39">
        <v>102.96</v>
      </c>
      <c r="CD7" s="39">
        <v>108.22</v>
      </c>
      <c r="CE7" s="39">
        <v>123.03</v>
      </c>
      <c r="CF7" s="39">
        <v>74.02</v>
      </c>
      <c r="CG7" s="39">
        <v>73.03</v>
      </c>
      <c r="CH7" s="39">
        <v>73.86</v>
      </c>
      <c r="CI7" s="39">
        <v>73.849999999999994</v>
      </c>
      <c r="CJ7" s="39">
        <v>73.180000000000007</v>
      </c>
      <c r="CK7" s="39">
        <v>73.180000000000007</v>
      </c>
      <c r="CL7" s="39">
        <v>39.96</v>
      </c>
      <c r="CM7" s="39">
        <v>39.17</v>
      </c>
      <c r="CN7" s="39">
        <v>39.03</v>
      </c>
      <c r="CO7" s="39">
        <v>39.51</v>
      </c>
      <c r="CP7" s="39">
        <v>39.28</v>
      </c>
      <c r="CQ7" s="39">
        <v>61.66</v>
      </c>
      <c r="CR7" s="39">
        <v>62.19</v>
      </c>
      <c r="CS7" s="39">
        <v>61.77</v>
      </c>
      <c r="CT7" s="39">
        <v>61.69</v>
      </c>
      <c r="CU7" s="39">
        <v>62.26</v>
      </c>
      <c r="CV7" s="39">
        <v>62.26</v>
      </c>
      <c r="CW7" s="39">
        <v>99.86</v>
      </c>
      <c r="CX7" s="39">
        <v>99.99</v>
      </c>
      <c r="CY7" s="39">
        <v>100</v>
      </c>
      <c r="CZ7" s="39">
        <v>100</v>
      </c>
      <c r="DA7" s="39">
        <v>99.84</v>
      </c>
      <c r="DB7" s="39">
        <v>100.05</v>
      </c>
      <c r="DC7" s="39">
        <v>100.05</v>
      </c>
      <c r="DD7" s="39">
        <v>100.08</v>
      </c>
      <c r="DE7" s="39">
        <v>100</v>
      </c>
      <c r="DF7" s="39">
        <v>100.16</v>
      </c>
      <c r="DG7" s="39">
        <v>100.16</v>
      </c>
      <c r="DH7" s="39">
        <v>55.13</v>
      </c>
      <c r="DI7" s="39">
        <v>59.84</v>
      </c>
      <c r="DJ7" s="39">
        <v>57.48</v>
      </c>
      <c r="DK7" s="39">
        <v>58.82</v>
      </c>
      <c r="DL7" s="39">
        <v>58.18</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guestworker</cp:lastModifiedBy>
  <cp:lastPrinted>2022-01-19T23:21:44Z</cp:lastPrinted>
  <dcterms:created xsi:type="dcterms:W3CDTF">2021-12-03T06:42:28Z</dcterms:created>
  <dcterms:modified xsi:type="dcterms:W3CDTF">2022-01-19T23:22:39Z</dcterms:modified>
  <cp:category/>
</cp:coreProperties>
</file>